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D:\PETRA\MATERIJALI ZA UV\2023\12-23\"/>
    </mc:Choice>
  </mc:AlternateContent>
  <xr:revisionPtr revIDLastSave="0" documentId="13_ncr:1_{71044F81-553C-4F84-92D6-E0DC6308FD8B}" xr6:coauthVersionLast="47" xr6:coauthVersionMax="47" xr10:uidLastSave="{00000000-0000-0000-0000-000000000000}"/>
  <bookViews>
    <workbookView xWindow="-120" yWindow="-120" windowWidth="29040" windowHeight="15840" firstSheet="2" activeTab="6" xr2:uid="{00000000-000D-0000-FFFF-FFFF00000000}"/>
  </bookViews>
  <sheets>
    <sheet name="SAŽETAK" sheetId="10" r:id="rId1"/>
    <sheet name=" Račun prihoda i rashoda" sheetId="3" r:id="rId2"/>
    <sheet name="Prihodi i rashodi po izvorima" sheetId="8" r:id="rId3"/>
    <sheet name="Rashodi prema funkcijskoj kl" sheetId="5" r:id="rId4"/>
    <sheet name="Račun financiranja" sheetId="6" r:id="rId5"/>
    <sheet name="Račun financiranja po izvorima" sheetId="9" r:id="rId6"/>
    <sheet name="POSEBNI DIO" sheetId="7" r:id="rId7"/>
  </sheets>
  <definedNames>
    <definedName name="_xlnm.Print_Area" localSheetId="6">'POSEBNI DIO'!$A$1:$I$94</definedName>
    <definedName name="_xlnm.Print_Area" localSheetId="2">'Prihodi i rashodi po izvorima'!$A$1:$G$50</definedName>
    <definedName name="_xlnm.Print_Area" localSheetId="3">'Rashodi prema funkcijskoj kl'!$A$1:$G$20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4" i="7" l="1"/>
  <c r="H54" i="7"/>
  <c r="G54" i="7"/>
  <c r="F54" i="7"/>
  <c r="E54" i="7"/>
  <c r="F16" i="5"/>
  <c r="E16" i="5" l="1"/>
  <c r="D16" i="5"/>
  <c r="F21" i="5"/>
  <c r="E21" i="5"/>
  <c r="D21" i="5"/>
  <c r="C21" i="5"/>
  <c r="B21" i="5"/>
  <c r="D19" i="5"/>
  <c r="E19" i="5"/>
  <c r="I59" i="7" l="1"/>
  <c r="H59" i="7"/>
  <c r="G59" i="7"/>
  <c r="I57" i="7"/>
  <c r="I56" i="7" s="1"/>
  <c r="I55" i="7" s="1"/>
  <c r="H57" i="7"/>
  <c r="H56" i="7" s="1"/>
  <c r="H55" i="7" s="1"/>
  <c r="G57" i="7"/>
  <c r="F57" i="7"/>
  <c r="F56" i="7" s="1"/>
  <c r="F55" i="7" s="1"/>
  <c r="E57" i="7"/>
  <c r="E56" i="7" s="1"/>
  <c r="E55" i="7" s="1"/>
  <c r="I43" i="7"/>
  <c r="H43" i="7"/>
  <c r="I37" i="7"/>
  <c r="H37" i="7"/>
  <c r="I40" i="7"/>
  <c r="H40" i="7"/>
  <c r="I31" i="7"/>
  <c r="H31" i="7"/>
  <c r="I14" i="7"/>
  <c r="H14" i="7"/>
  <c r="G14" i="7"/>
  <c r="G38" i="7"/>
  <c r="G37" i="7" s="1"/>
  <c r="G47" i="7"/>
  <c r="G46" i="7" s="1"/>
  <c r="G44" i="7"/>
  <c r="G43" i="7" s="1"/>
  <c r="G31" i="7"/>
  <c r="G21" i="7"/>
  <c r="G20" i="7" s="1"/>
  <c r="F44" i="7"/>
  <c r="F43" i="7" s="1"/>
  <c r="F38" i="7"/>
  <c r="F37" i="7" s="1"/>
  <c r="E38" i="7"/>
  <c r="E37" i="7" s="1"/>
  <c r="F52" i="7"/>
  <c r="F51" i="7" s="1"/>
  <c r="F50" i="7" s="1"/>
  <c r="F49" i="7" s="1"/>
  <c r="F21" i="7"/>
  <c r="F20" i="7" s="1"/>
  <c r="E21" i="7"/>
  <c r="E20" i="7" s="1"/>
  <c r="F24" i="7"/>
  <c r="E51" i="7"/>
  <c r="E50" i="7" s="1"/>
  <c r="E49" i="7" s="1"/>
  <c r="I49" i="7"/>
  <c r="H49" i="7"/>
  <c r="G49" i="7"/>
  <c r="E65" i="7"/>
  <c r="E64" i="7" s="1"/>
  <c r="E63" i="7" s="1"/>
  <c r="E62" i="7" s="1"/>
  <c r="E47" i="7"/>
  <c r="E46" i="7" s="1"/>
  <c r="G56" i="7" l="1"/>
  <c r="G55" i="7" s="1"/>
  <c r="E18" i="7"/>
  <c r="I92" i="7"/>
  <c r="I91" i="7" s="1"/>
  <c r="H92" i="7"/>
  <c r="H91" i="7" s="1"/>
  <c r="G92" i="7"/>
  <c r="G91" i="7" s="1"/>
  <c r="G89" i="7" s="1"/>
  <c r="F92" i="7"/>
  <c r="E92" i="7"/>
  <c r="E91" i="7" s="1"/>
  <c r="I87" i="7"/>
  <c r="I86" i="7" s="1"/>
  <c r="H87" i="7"/>
  <c r="H86" i="7" s="1"/>
  <c r="G87" i="7"/>
  <c r="G86" i="7" s="1"/>
  <c r="G84" i="7" s="1"/>
  <c r="F87" i="7"/>
  <c r="F86" i="7" s="1"/>
  <c r="F85" i="7" s="1"/>
  <c r="F84" i="7" s="1"/>
  <c r="E87" i="7"/>
  <c r="E86" i="7" s="1"/>
  <c r="E85" i="7" s="1"/>
  <c r="E84" i="7" s="1"/>
  <c r="I82" i="7"/>
  <c r="I81" i="7" s="1"/>
  <c r="H82" i="7"/>
  <c r="H81" i="7" s="1"/>
  <c r="H79" i="7" s="1"/>
  <c r="G82" i="7"/>
  <c r="G81" i="7" s="1"/>
  <c r="G80" i="7" s="1"/>
  <c r="F82" i="7"/>
  <c r="F81" i="7" s="1"/>
  <c r="F80" i="7" s="1"/>
  <c r="F79" i="7" s="1"/>
  <c r="E82" i="7"/>
  <c r="I75" i="7"/>
  <c r="I74" i="7" s="1"/>
  <c r="I73" i="7" s="1"/>
  <c r="I72" i="7" s="1"/>
  <c r="H75" i="7"/>
  <c r="H74" i="7" s="1"/>
  <c r="H73" i="7" s="1"/>
  <c r="H72" i="7" s="1"/>
  <c r="G75" i="7"/>
  <c r="G74" i="7" s="1"/>
  <c r="G73" i="7" s="1"/>
  <c r="G72" i="7" s="1"/>
  <c r="F75" i="7"/>
  <c r="F74" i="7" s="1"/>
  <c r="F73" i="7" s="1"/>
  <c r="F72" i="7" s="1"/>
  <c r="E75" i="7"/>
  <c r="E74" i="7" s="1"/>
  <c r="E73" i="7" s="1"/>
  <c r="E72" i="7" s="1"/>
  <c r="I70" i="7"/>
  <c r="I69" i="7" s="1"/>
  <c r="I68" i="7" s="1"/>
  <c r="I67" i="7" s="1"/>
  <c r="H70" i="7"/>
  <c r="H69" i="7" s="1"/>
  <c r="H68" i="7" s="1"/>
  <c r="H67" i="7" s="1"/>
  <c r="G70" i="7"/>
  <c r="G69" i="7" s="1"/>
  <c r="G68" i="7" s="1"/>
  <c r="G67" i="7" s="1"/>
  <c r="F70" i="7"/>
  <c r="F69" i="7" s="1"/>
  <c r="F68" i="7" s="1"/>
  <c r="F67" i="7" s="1"/>
  <c r="E70" i="7"/>
  <c r="E69" i="7" s="1"/>
  <c r="E68" i="7" s="1"/>
  <c r="E67" i="7" s="1"/>
  <c r="I65" i="7"/>
  <c r="I64" i="7" s="1"/>
  <c r="I63" i="7" s="1"/>
  <c r="I62" i="7" s="1"/>
  <c r="H65" i="7"/>
  <c r="H64" i="7" s="1"/>
  <c r="H63" i="7" s="1"/>
  <c r="H62" i="7" s="1"/>
  <c r="G65" i="7"/>
  <c r="G64" i="7" s="1"/>
  <c r="G63" i="7" s="1"/>
  <c r="G62" i="7" s="1"/>
  <c r="F64" i="7"/>
  <c r="F63" i="7" s="1"/>
  <c r="F62" i="7" s="1"/>
  <c r="F47" i="7"/>
  <c r="F46" i="7" s="1"/>
  <c r="G41" i="7"/>
  <c r="G40" i="7" s="1"/>
  <c r="F41" i="7"/>
  <c r="F40" i="7" s="1"/>
  <c r="E41" i="7"/>
  <c r="E40" i="7" s="1"/>
  <c r="I35" i="7"/>
  <c r="I34" i="7" s="1"/>
  <c r="G35" i="7"/>
  <c r="G34" i="7" s="1"/>
  <c r="F35" i="7"/>
  <c r="F34" i="7" s="1"/>
  <c r="E35" i="7"/>
  <c r="E34" i="7" s="1"/>
  <c r="H34" i="7"/>
  <c r="F31" i="7"/>
  <c r="E31" i="7"/>
  <c r="I27" i="7"/>
  <c r="I26" i="7" s="1"/>
  <c r="H27" i="7"/>
  <c r="H26" i="7" s="1"/>
  <c r="G27" i="7"/>
  <c r="G26" i="7" s="1"/>
  <c r="F27" i="7"/>
  <c r="E27" i="7"/>
  <c r="I24" i="7"/>
  <c r="I23" i="7" s="1"/>
  <c r="H24" i="7"/>
  <c r="H23" i="7" s="1"/>
  <c r="G24" i="7"/>
  <c r="G23" i="7" s="1"/>
  <c r="F23" i="7"/>
  <c r="E24" i="7"/>
  <c r="E23" i="7" s="1"/>
  <c r="H18" i="7"/>
  <c r="G18" i="7"/>
  <c r="F18" i="7"/>
  <c r="F14" i="7"/>
  <c r="E14" i="7"/>
  <c r="I9" i="7"/>
  <c r="I8" i="7" s="1"/>
  <c r="H9" i="7"/>
  <c r="G9" i="7"/>
  <c r="F9" i="7"/>
  <c r="E9" i="7"/>
  <c r="F26" i="7" l="1"/>
  <c r="F8" i="7"/>
  <c r="F7" i="7" s="1"/>
  <c r="E81" i="7"/>
  <c r="E80" i="7" s="1"/>
  <c r="E79" i="7" s="1"/>
  <c r="H90" i="7"/>
  <c r="H89" i="7"/>
  <c r="G8" i="7"/>
  <c r="G7" i="7" s="1"/>
  <c r="G6" i="7" s="1"/>
  <c r="H80" i="7"/>
  <c r="G90" i="7"/>
  <c r="H8" i="7"/>
  <c r="H7" i="7" s="1"/>
  <c r="H6" i="7" s="1"/>
  <c r="I7" i="7"/>
  <c r="I6" i="7" s="1"/>
  <c r="E90" i="7"/>
  <c r="E89" i="7" s="1"/>
  <c r="E26" i="7"/>
  <c r="E8" i="7"/>
  <c r="I89" i="7"/>
  <c r="I90" i="7"/>
  <c r="H84" i="7"/>
  <c r="H85" i="7"/>
  <c r="I79" i="7"/>
  <c r="I80" i="7"/>
  <c r="I85" i="7"/>
  <c r="I84" i="7"/>
  <c r="G79" i="7"/>
  <c r="G85" i="7"/>
  <c r="F91" i="7"/>
  <c r="F90" i="7" s="1"/>
  <c r="F89" i="7" s="1"/>
  <c r="E7" i="7" l="1"/>
  <c r="F6" i="7"/>
  <c r="E6" i="7"/>
  <c r="F17" i="9" l="1"/>
  <c r="F15" i="9"/>
  <c r="F12" i="9" s="1"/>
  <c r="F13" i="9"/>
  <c r="F9" i="9"/>
  <c r="F8" i="9"/>
  <c r="E17" i="9"/>
  <c r="E15" i="9"/>
  <c r="E13" i="9"/>
  <c r="E12" i="9"/>
  <c r="E9" i="9"/>
  <c r="E8" i="9" s="1"/>
  <c r="D9" i="9"/>
  <c r="D8" i="9" s="1"/>
  <c r="D12" i="9"/>
  <c r="D17" i="9"/>
  <c r="D15" i="9"/>
  <c r="D13" i="9"/>
  <c r="C12" i="9"/>
  <c r="C17" i="9"/>
  <c r="C15" i="9"/>
  <c r="C13" i="9"/>
  <c r="C9" i="9"/>
  <c r="C8" i="9" s="1"/>
  <c r="B9" i="9"/>
  <c r="B8" i="9" s="1"/>
  <c r="B13" i="9"/>
  <c r="B15" i="9"/>
  <c r="B17" i="9"/>
  <c r="H8" i="6"/>
  <c r="H9" i="6"/>
  <c r="G9" i="6"/>
  <c r="H12" i="6"/>
  <c r="G12" i="6"/>
  <c r="G8" i="6" s="1"/>
  <c r="H13" i="6"/>
  <c r="G13" i="6"/>
  <c r="F9" i="6"/>
  <c r="F13" i="6"/>
  <c r="F12" i="6" s="1"/>
  <c r="E9" i="6"/>
  <c r="E8" i="6" s="1"/>
  <c r="E13" i="6"/>
  <c r="E12" i="6" s="1"/>
  <c r="D9" i="6"/>
  <c r="D8" i="6" s="1"/>
  <c r="D13" i="6"/>
  <c r="D12" i="6" s="1"/>
  <c r="F8" i="6" l="1"/>
  <c r="B12" i="9"/>
  <c r="F17" i="5"/>
  <c r="E17" i="5"/>
  <c r="E10" i="5" s="1"/>
  <c r="D17" i="5"/>
  <c r="D10" i="5" s="1"/>
  <c r="C17" i="5"/>
  <c r="B17" i="5"/>
  <c r="B16" i="5" s="1"/>
  <c r="B10" i="5" s="1"/>
  <c r="F19" i="5"/>
  <c r="C19" i="5"/>
  <c r="C16" i="5" s="1"/>
  <c r="C10" i="5" s="1"/>
  <c r="B19" i="5"/>
  <c r="F10" i="5" l="1"/>
  <c r="C33" i="8"/>
  <c r="C35" i="8"/>
  <c r="C38" i="8"/>
  <c r="C43" i="8"/>
  <c r="C47" i="8"/>
  <c r="C49" i="8"/>
  <c r="F25" i="8"/>
  <c r="E25" i="8"/>
  <c r="D25" i="8"/>
  <c r="C19" i="8"/>
  <c r="C11" i="8"/>
  <c r="C13" i="8"/>
  <c r="C15" i="8"/>
  <c r="C23" i="8"/>
  <c r="C25" i="8"/>
  <c r="B33" i="8"/>
  <c r="B35" i="8"/>
  <c r="B38" i="8"/>
  <c r="B47" i="8"/>
  <c r="B49" i="8"/>
  <c r="B43" i="8"/>
  <c r="B25" i="8"/>
  <c r="B19" i="8"/>
  <c r="B11" i="8"/>
  <c r="B13" i="8"/>
  <c r="B15" i="8"/>
  <c r="B23" i="8"/>
  <c r="F33" i="8"/>
  <c r="F35" i="8"/>
  <c r="F38" i="8"/>
  <c r="F43" i="8"/>
  <c r="F47" i="8"/>
  <c r="F19" i="8"/>
  <c r="E43" i="8"/>
  <c r="E47" i="8"/>
  <c r="E33" i="8"/>
  <c r="E35" i="8"/>
  <c r="E38" i="8"/>
  <c r="D33" i="8"/>
  <c r="D35" i="8"/>
  <c r="D38" i="8"/>
  <c r="D43" i="8"/>
  <c r="D47" i="8"/>
  <c r="F11" i="8"/>
  <c r="F13" i="8"/>
  <c r="F15" i="8"/>
  <c r="F23" i="8"/>
  <c r="E11" i="8"/>
  <c r="E13" i="8"/>
  <c r="E15" i="8"/>
  <c r="E19" i="8"/>
  <c r="E23" i="8"/>
  <c r="D13" i="8"/>
  <c r="D15" i="8"/>
  <c r="C32" i="8" l="1"/>
  <c r="C10" i="8"/>
  <c r="D32" i="8"/>
  <c r="B10" i="8"/>
  <c r="B32" i="8"/>
  <c r="F32" i="8"/>
  <c r="E32" i="8"/>
  <c r="E10" i="8"/>
  <c r="F10" i="8"/>
  <c r="D19" i="8"/>
  <c r="D23" i="8"/>
  <c r="D11" i="8" l="1"/>
  <c r="D10" i="8" s="1"/>
  <c r="H26" i="3" l="1"/>
  <c r="H30" i="3"/>
  <c r="G26" i="3"/>
  <c r="G30" i="3"/>
  <c r="G25" i="3" s="1"/>
  <c r="F30" i="3"/>
  <c r="F26" i="3"/>
  <c r="E30" i="3"/>
  <c r="E25" i="3" s="1"/>
  <c r="E26" i="3"/>
  <c r="D30" i="3"/>
  <c r="D26" i="3"/>
  <c r="D25" i="3" s="1"/>
  <c r="H11" i="3"/>
  <c r="G11" i="3"/>
  <c r="G10" i="3" s="1"/>
  <c r="H18" i="3"/>
  <c r="G18" i="3"/>
  <c r="F18" i="3"/>
  <c r="F11" i="3"/>
  <c r="F10" i="3" s="1"/>
  <c r="E10" i="3"/>
  <c r="E18" i="3"/>
  <c r="E11" i="3"/>
  <c r="D18" i="3"/>
  <c r="D11" i="3"/>
  <c r="D10" i="3" s="1"/>
  <c r="H10" i="3" l="1"/>
  <c r="H25" i="3"/>
  <c r="F25" i="3"/>
  <c r="F37" i="10"/>
  <c r="G37" i="10" s="1"/>
  <c r="J21" i="10"/>
  <c r="I21" i="10"/>
  <c r="H21" i="10"/>
  <c r="G21" i="10"/>
  <c r="F21" i="10"/>
  <c r="J11" i="10"/>
  <c r="I11" i="10"/>
  <c r="H11" i="10"/>
  <c r="G11" i="10"/>
  <c r="F11" i="10"/>
  <c r="J8" i="10"/>
  <c r="I8" i="10"/>
  <c r="H8" i="10"/>
  <c r="G8" i="10"/>
  <c r="F8" i="10"/>
  <c r="F14" i="10" l="1"/>
  <c r="F22" i="10" s="1"/>
  <c r="F28" i="10" s="1"/>
  <c r="F29" i="10" s="1"/>
  <c r="G14" i="10"/>
  <c r="G22" i="10" s="1"/>
  <c r="G28" i="10" s="1"/>
  <c r="G29" i="10" s="1"/>
  <c r="J14" i="10"/>
  <c r="J22" i="10" s="1"/>
  <c r="J28" i="10" s="1"/>
  <c r="J29" i="10" s="1"/>
  <c r="I14" i="10"/>
  <c r="I22" i="10" s="1"/>
  <c r="I28" i="10" s="1"/>
  <c r="I29" i="10" s="1"/>
  <c r="H37" i="10"/>
  <c r="I34" i="10" s="1"/>
  <c r="I37" i="10" s="1"/>
  <c r="J34" i="10" s="1"/>
  <c r="J37" i="10" s="1"/>
  <c r="H14" i="10"/>
  <c r="H22" i="10" s="1"/>
  <c r="H28" i="10" s="1"/>
  <c r="H29" i="10" s="1"/>
</calcChain>
</file>

<file path=xl/sharedStrings.xml><?xml version="1.0" encoding="utf-8"?>
<sst xmlns="http://schemas.openxmlformats.org/spreadsheetml/2006/main" count="330" uniqueCount="163">
  <si>
    <t>PRIHODI UKUPNO</t>
  </si>
  <si>
    <t>RASHODI UKUPNO</t>
  </si>
  <si>
    <t>NETO FINANCIRANJE</t>
  </si>
  <si>
    <t>Naziv prihoda</t>
  </si>
  <si>
    <t xml:space="preserve">A. RAČUN PRIHODA I RASHODA </t>
  </si>
  <si>
    <t>Razred</t>
  </si>
  <si>
    <t>Skupina</t>
  </si>
  <si>
    <t>Prihodi poslovanja</t>
  </si>
  <si>
    <t>Prihodi od prodaje nefinancijske imovine</t>
  </si>
  <si>
    <t>Naziv rashoda</t>
  </si>
  <si>
    <t>Rashodi poslovanja</t>
  </si>
  <si>
    <t>Rashodi za zaposlene</t>
  </si>
  <si>
    <t>Rashodi za nabavu nefinancijske imovine</t>
  </si>
  <si>
    <t>Rashodi za nabavu neproizvedene dugotrajne imovine</t>
  </si>
  <si>
    <t>RASHODI PREMA FUNKCIJSKOJ KLASIFIKACIJI</t>
  </si>
  <si>
    <t>UKUPNI RASHODI</t>
  </si>
  <si>
    <t>01 Opće javne usluge</t>
  </si>
  <si>
    <t>011 Izvršna i zakonodavna tijela, financijski i fiskalni poslovi</t>
  </si>
  <si>
    <t>013 Opće usluge</t>
  </si>
  <si>
    <t>04 Ekonomski poslovi</t>
  </si>
  <si>
    <t>041 Opći ekonomski, trgovački i poslovi vezani uz rad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</si>
  <si>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</si>
  <si>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</si>
  <si>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</si>
  <si>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</si>
  <si>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</si>
  <si>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 xml:space="preserve">Naziv </t>
  </si>
  <si>
    <t>Materijalni rashodi</t>
  </si>
  <si>
    <t>Izdaci za otplatu glavnice primljenih kredita i zajmova</t>
  </si>
  <si>
    <t>A) SAŽETAK RAČUNA PRIHODA I RASHODA</t>
  </si>
  <si>
    <t>B) SAŽETAK RAČUNA FINANCIRANJA</t>
  </si>
  <si>
    <t>Projekcija 
za 2025.</t>
  </si>
  <si>
    <t>Prihodi od prodaje proizvedene dugotrajne imovine</t>
  </si>
  <si>
    <t>Pomoći iz inozemstva i od subjekata unutar općeg proračuna</t>
  </si>
  <si>
    <t>Prihodi iz nadležnog proračuna i od HZZO-a temeljem ugovornih obveza</t>
  </si>
  <si>
    <t>Rashodi za nabavu proizvedene dugotrajne imovine</t>
  </si>
  <si>
    <t>Naziv</t>
  </si>
  <si>
    <t>Plan za 2024.</t>
  </si>
  <si>
    <t>Projekcija 
za 2026.</t>
  </si>
  <si>
    <t>Izvršenje 2022.</t>
  </si>
  <si>
    <t>Plan 2023.</t>
  </si>
  <si>
    <t>EUR</t>
  </si>
  <si>
    <t>Izvršenje 2022.*</t>
  </si>
  <si>
    <t>* Napomena: Iznosi u stupcima Izvršenje 2022. preračunavaju se iz kuna u eure prema fiksnom tečaju konverzije (1 EUR=7,53450 kuna) i po pravilima za preračunavanje i zaokruživanje.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</si>
  <si>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</si>
  <si>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</si>
  <si>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</si>
  <si>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</si>
  <si>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</si>
  <si>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</si>
  <si>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Proračun za 2024.</t>
  </si>
  <si>
    <t>Projekcija proračuna
za 2025.</t>
  </si>
  <si>
    <t>Projekcija proračuna
za 2026.</t>
  </si>
  <si>
    <t>PRIHODI POSLOVANJA PREMA EKONOMSKOJ KLASIFIKACIJI</t>
  </si>
  <si>
    <t>RASHODI POSLOVANJA PREMA EKONOMSKOJ KLASIFIKACIJI</t>
  </si>
  <si>
    <t>PRIHODI POSLOVANJA PREMA IZVORIMA FINANCIRANJA</t>
  </si>
  <si>
    <t>RASHODI POSLOVANJA PREMA IZVORIMA FINANCIRANJA</t>
  </si>
  <si>
    <t>Brojčana oznaka i naziv</t>
  </si>
  <si>
    <t>5 Pomoći</t>
  </si>
  <si>
    <t>4 Prihodi za posebne namjene</t>
  </si>
  <si>
    <t>1 Opći prihodi i primici</t>
  </si>
  <si>
    <t xml:space="preserve">  11 Opći prihodi i primici</t>
  </si>
  <si>
    <t>3 Vlastiti prihodi</t>
  </si>
  <si>
    <t xml:space="preserve">  31 Vlastiti prihodi</t>
  </si>
  <si>
    <t>B. RAČUN FINANCIRANJA PREMA EKONOMSKOJ KLASIFIKACIJI</t>
  </si>
  <si>
    <t>B. RAČUN FINANCIRANJA PREMA IZVORIMA FINANCIRANJA</t>
  </si>
  <si>
    <t>PRIMICI UKUPNO</t>
  </si>
  <si>
    <t>8 Namjenski primici od zaduživanja</t>
  </si>
  <si>
    <t>IZDACI UKUPNO</t>
  </si>
  <si>
    <t>D) VIŠEGODIŠNJI PLAN URAVNOTEŽENJA</t>
  </si>
  <si>
    <t>RAZLIKA - VIŠAK / MANJAK</t>
  </si>
  <si>
    <t>VIŠAK / MANJAK + NETO FINANCIRANJE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</si>
  <si>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</si>
  <si>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</si>
  <si>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</si>
  <si>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</si>
  <si>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VIŠAK / MANJAK IZ PRETHODNE(IH) GODINE KOJI ĆE SE RASPOREDITI / POKRITI</t>
  </si>
  <si>
    <t>VIŠAK / MANJAK TEKUĆE GODINE</t>
  </si>
  <si>
    <t>FINANCIJSKI PLAN SPECIJALNE BOLNICE NAFTALAN,  
ZA 2024. I PROJEKCIJA ZA 2025. I 2026. GODINU</t>
  </si>
  <si>
    <t>Prihodi od imovine</t>
  </si>
  <si>
    <t>Prihodi od upravnih i administrativnih pristojbi, pristojbi po posebnim propisima i naknada</t>
  </si>
  <si>
    <t>Prihodi od prodaje proizvoda i robe te pruženih usluga i prihodi od donacija</t>
  </si>
  <si>
    <t>Kazne, upravne mjere i ostali prihodi</t>
  </si>
  <si>
    <t>Financijski rashodi</t>
  </si>
  <si>
    <t>Rashodi za dodatna ulaganja na nefinancijskoj imovini</t>
  </si>
  <si>
    <t>4A Prihodi za posebne namjene - ostalo (zdravstvo)</t>
  </si>
  <si>
    <t>4I Prihodi za posebne namjene - HZZO</t>
  </si>
  <si>
    <t>7 Prihodi od prodaje nefinancijske imovine i naknade s naslova</t>
  </si>
  <si>
    <t>72 Prihodi od prodaje nefinancijske imovine i nadoknade šteta s osnova osiguranja - u zdravstvu</t>
  </si>
  <si>
    <t>43 Decentralizirana sredstva - zdravstvo</t>
  </si>
  <si>
    <t>31 Vlastiti prihodi - ustanove u zdravstvu</t>
  </si>
  <si>
    <t>3A Vlastiti prihodi - preneseni manjak</t>
  </si>
  <si>
    <t>5? Pomoći HZZ</t>
  </si>
  <si>
    <t>5µ Pomoći - proračun koji nije nadležan</t>
  </si>
  <si>
    <t>8 Namjenski primici</t>
  </si>
  <si>
    <t>82 Namjenski primici - ustanove u zdravstvu</t>
  </si>
  <si>
    <t>5Š Pomoći - višak prihoda - ustanove u zdravstvu</t>
  </si>
  <si>
    <t>4Z prihodi za posebne namjene - HZZO - preneseni manjak</t>
  </si>
  <si>
    <t>07 Zdravstvo</t>
  </si>
  <si>
    <t>073 Bolničke službe</t>
  </si>
  <si>
    <t>0732 Usluge specijalističkih bolnica</t>
  </si>
  <si>
    <t>074 Službe javnog zdravstva</t>
  </si>
  <si>
    <t>0740 Službe javnog zdravstva</t>
  </si>
  <si>
    <t>Primici od prodaje dionica i udjela u glavnici</t>
  </si>
  <si>
    <t>Namjenski primici - ustanove u zdravstvu</t>
  </si>
  <si>
    <t>PROGRAM 1001</t>
  </si>
  <si>
    <t>PROGRAM REDOVNE DJELATNOSTI - ZDRAVSTVENA ZAŠTITA</t>
  </si>
  <si>
    <t>Aktivnost A100001</t>
  </si>
  <si>
    <t>PRUŽANJE SPECIJALISTIČKO-KONZILIJARNOG BOLNIČKOG LIJEČENJA</t>
  </si>
  <si>
    <t>3.</t>
  </si>
  <si>
    <t>Vlastiti prihodi</t>
  </si>
  <si>
    <t>Ostali rashodi</t>
  </si>
  <si>
    <t>4.A.</t>
  </si>
  <si>
    <t>Prihodi za posebne namjene - ostalo (ustanove u zdravstvu)</t>
  </si>
  <si>
    <t>4.I.</t>
  </si>
  <si>
    <t>Prihodi za posebne namjene - HZZO</t>
  </si>
  <si>
    <t>7.2.</t>
  </si>
  <si>
    <t>Prihodi od prodaje nefinancijske imovine i nadoknade šteta</t>
  </si>
  <si>
    <t>Prihodi za nabavu nefinancijske imovine</t>
  </si>
  <si>
    <t>5.?.</t>
  </si>
  <si>
    <t>Pomoći HZZ</t>
  </si>
  <si>
    <t>8.2.</t>
  </si>
  <si>
    <t>PROGRAM 1017</t>
  </si>
  <si>
    <t>JAVNOZDRAVSTVENI PRIORITETI I PREVENCIJA BOLESTI</t>
  </si>
  <si>
    <t>Aktivnost A100014</t>
  </si>
  <si>
    <t>PREVENCIJA MELANOMA KOŽE</t>
  </si>
  <si>
    <t>1.1.</t>
  </si>
  <si>
    <t>Opći prihodi i primici</t>
  </si>
  <si>
    <t>MINIMALNI STANDARD U ZDRAVSTVU</t>
  </si>
  <si>
    <t>ODRŽAVANJE OBJEKATA - ZDRAVSTVENA USTANOVA</t>
  </si>
  <si>
    <t>4.3.</t>
  </si>
  <si>
    <t>Decentralizirana sredstva - zdravstvo</t>
  </si>
  <si>
    <t>PROGRAM 1002</t>
  </si>
  <si>
    <t>KAPITALNA ULAGANJA U ZDRAVSTVU</t>
  </si>
  <si>
    <t>Kapitalni projekt K100001</t>
  </si>
  <si>
    <t>IZGRADNJA I OPREMANJE ZDRAVSTVENIH USTANOVA</t>
  </si>
  <si>
    <t>PROGRAM 1003</t>
  </si>
  <si>
    <t>OTPLATE KREDITA</t>
  </si>
  <si>
    <t>PROGRAM 1019</t>
  </si>
  <si>
    <t>FINANCIJSKA POMOĆ SUSTAVU ZDRAVSTVA USLIJED KORONAVIRUSA</t>
  </si>
  <si>
    <t>Tekući projekt T100008</t>
  </si>
  <si>
    <t>FINANCIJSKA POMOĆ ZA NABAVKU ZAŠTITNE OPREME I DEZINFEKCIJSKIH SREDSTAVA</t>
  </si>
  <si>
    <t>ULAGANJE U ZDRAVSTVENE USTANOVE</t>
  </si>
  <si>
    <t>Tekući projekt T100003</t>
  </si>
  <si>
    <t>POKRIĆE GUBITKA NASTALOG U REDOVNOM POSLOVANJU USTANOVE</t>
  </si>
  <si>
    <t>Pomoći - proračun koji nije nadležan</t>
  </si>
  <si>
    <t>Aktivnost A100005</t>
  </si>
  <si>
    <t>ISPLATA RAZLIKE UVEĆANJA PLAĆE ZA PREKOVREMNI RAD</t>
  </si>
  <si>
    <t>5.µ .</t>
  </si>
  <si>
    <t>3.A.</t>
  </si>
  <si>
    <t>Vlastiti prihodi - preneseni manjak</t>
  </si>
  <si>
    <t>Vlastiti izvori</t>
  </si>
  <si>
    <t>Rezultat poslovanja</t>
  </si>
  <si>
    <t>Prihodi za posebne namjene - HZZO - preneseni manjak</t>
  </si>
  <si>
    <t>4.Z.</t>
  </si>
  <si>
    <t>Pomoći - višak prihoda - ustanove u zdravstvu</t>
  </si>
  <si>
    <t>5.Š.</t>
  </si>
  <si>
    <t>FINANCIJSKA POMOĆ ZA OPREMANJE VANJSKOG BAZENA</t>
  </si>
  <si>
    <t>Tekući projekt T100004</t>
  </si>
  <si>
    <t>0760 Poslovi i udruge zdravstva koji nisu drugdje svrstani</t>
  </si>
  <si>
    <t>076 Poslovi i udruge zdravstva koji nisu drugdje svrstani</t>
  </si>
  <si>
    <t>JAČANJE KAPACITETA ZDRAVSTVENE ZAŠTITE</t>
  </si>
  <si>
    <t>PROGRAM 1018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</si>
</sst>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 wrapText="1"/>
    </xf>
    <xf numFmtId="0" fontId="9" fillId="2" borderId="3" xfId="0" applyFont="1" applyFill="1" applyBorder="1" applyAlignment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left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3" fontId="6" fillId="3" borderId="1" xfId="0" quotePrefix="1" applyNumberFormat="1" applyFont="1" applyFill="1" applyBorder="1" applyAlignment="1">
      <alignment horizontal="right"/>
    </xf>
    <xf numFmtId="0" fontId="15" fillId="0" borderId="5" xfId="0" applyFont="1" applyBorder="1" applyAlignment="1">
      <alignment horizontal="right" vertical="center"/>
    </xf>
    <xf numFmtId="0" fontId="9" fillId="3" borderId="1" xfId="0" applyFont="1" applyFill="1" applyBorder="1" applyAlignment="1">
      <alignment horizontal="left" vertical="center"/>
    </xf>
    <xf numFmtId="0" fontId="16" fillId="2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7" fillId="3" borderId="2" xfId="0" applyFont="1" applyFill="1" applyBorder="1" applyAlignment="1">
      <alignment vertical="center"/>
    </xf>
    <xf numFmtId="3" fontId="6" fillId="0" borderId="3" xfId="0" applyNumberFormat="1" applyFont="1" applyBorder="1" applyAlignment="1">
      <alignment horizontal="right" wrapText="1"/>
    </xf>
    <xf numFmtId="3" fontId="9" fillId="4" borderId="1" xfId="0" quotePrefix="1" applyNumberFormat="1" applyFont="1" applyFill="1" applyBorder="1" applyAlignment="1">
      <alignment horizontal="right"/>
    </xf>
    <xf numFmtId="3" fontId="9" fillId="4" borderId="3" xfId="0" applyNumberFormat="1" applyFont="1" applyFill="1" applyBorder="1" applyAlignment="1">
      <alignment horizontal="right" wrapText="1"/>
    </xf>
    <xf numFmtId="3" fontId="9" fillId="3" borderId="1" xfId="0" quotePrefix="1" applyNumberFormat="1" applyFont="1" applyFill="1" applyBorder="1" applyAlignment="1">
      <alignment horizontal="right"/>
    </xf>
    <xf numFmtId="3" fontId="9" fillId="3" borderId="3" xfId="0" quotePrefix="1" applyNumberFormat="1" applyFont="1" applyFill="1" applyBorder="1" applyAlignment="1">
      <alignment horizontal="right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19" fillId="0" borderId="0" xfId="0" quotePrefix="1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7" fillId="0" borderId="0" xfId="0" applyFont="1"/>
    <xf numFmtId="0" fontId="9" fillId="0" borderId="1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center" wrapText="1"/>
    </xf>
    <xf numFmtId="0" fontId="9" fillId="0" borderId="2" xfId="0" quotePrefix="1" applyFont="1" applyBorder="1" applyAlignment="1">
      <alignment horizontal="left"/>
    </xf>
    <xf numFmtId="0" fontId="9" fillId="2" borderId="3" xfId="0" applyFont="1" applyFill="1" applyBorder="1" applyAlignment="1">
      <alignment horizontal="center" vertical="center" wrapText="1"/>
    </xf>
    <xf numFmtId="3" fontId="6" fillId="3" borderId="3" xfId="0" quotePrefix="1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3" fontId="6" fillId="0" borderId="4" xfId="0" applyNumberFormat="1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3" fontId="0" fillId="0" borderId="0" xfId="0" applyNumberFormat="1"/>
    <xf numFmtId="3" fontId="6" fillId="0" borderId="3" xfId="0" applyNumberFormat="1" applyFont="1" applyBorder="1" applyAlignment="1">
      <alignment horizontal="right" vertical="center" wrapText="1"/>
    </xf>
    <xf numFmtId="0" fontId="16" fillId="2" borderId="0" xfId="0" applyFont="1" applyFill="1" applyAlignment="1">
      <alignment horizontal="left" vertical="center" wrapText="1"/>
    </xf>
    <xf numFmtId="3" fontId="3" fillId="2" borderId="0" xfId="0" applyNumberFormat="1" applyFont="1" applyFill="1" applyAlignment="1">
      <alignment horizontal="right"/>
    </xf>
    <xf numFmtId="3" fontId="3" fillId="0" borderId="3" xfId="0" applyNumberFormat="1" applyFont="1" applyBorder="1" applyAlignment="1">
      <alignment horizontal="right" vertical="center" wrapText="1"/>
    </xf>
    <xf numFmtId="3" fontId="6" fillId="2" borderId="4" xfId="0" applyNumberFormat="1" applyFont="1" applyFill="1" applyBorder="1" applyAlignment="1">
      <alignment horizontal="right"/>
    </xf>
    <xf numFmtId="3" fontId="6" fillId="2" borderId="3" xfId="0" applyNumberFormat="1" applyFont="1" applyFill="1" applyBorder="1" applyAlignment="1">
      <alignment horizontal="right"/>
    </xf>
    <xf numFmtId="3" fontId="16" fillId="2" borderId="3" xfId="0" applyNumberFormat="1" applyFont="1" applyFill="1" applyBorder="1" applyAlignment="1">
      <alignment horizontal="right"/>
    </xf>
    <xf numFmtId="3" fontId="16" fillId="2" borderId="3" xfId="0" applyNumberFormat="1" applyFont="1" applyFill="1" applyBorder="1" applyAlignment="1">
      <alignment horizontal="right" wrapText="1"/>
    </xf>
    <xf numFmtId="3" fontId="16" fillId="2" borderId="4" xfId="0" applyNumberFormat="1" applyFont="1" applyFill="1" applyBorder="1" applyAlignment="1">
      <alignment horizontal="right"/>
    </xf>
    <xf numFmtId="3" fontId="6" fillId="2" borderId="3" xfId="0" applyNumberFormat="1" applyFont="1" applyFill="1" applyBorder="1" applyAlignment="1">
      <alignment horizontal="right" wrapText="1"/>
    </xf>
    <xf numFmtId="3" fontId="3" fillId="2" borderId="4" xfId="0" applyNumberFormat="1" applyFont="1" applyFill="1" applyBorder="1" applyAlignment="1">
      <alignment horizontal="right" wrapText="1"/>
    </xf>
    <xf numFmtId="49" fontId="7" fillId="2" borderId="3" xfId="0" applyNumberFormat="1" applyFont="1" applyFill="1" applyBorder="1" applyAlignment="1">
      <alignment horizontal="left" vertical="center" wrapText="1"/>
    </xf>
    <xf numFmtId="49" fontId="8" fillId="2" borderId="3" xfId="0" quotePrefix="1" applyNumberFormat="1" applyFont="1" applyFill="1" applyBorder="1" applyAlignment="1">
      <alignment horizontal="left" vertical="center"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9" fillId="3" borderId="1" xfId="0" quotePrefix="1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10" fillId="0" borderId="0" xfId="0" applyFont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6" fillId="2" borderId="2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0"/>
  <sheetViews>
    <sheetView workbookViewId="0">
      <selection activeCell="I13" sqref="I13"/>
    </sheetView>
  </sheetViews>
  <sheetFormatPr defaultRowHeight="15" x14ac:dyDescent="0.25"/>
  <cols>
    <col min="5" max="10" width="25.28515625" customWidth="1"/>
  </cols>
  <sheetData>
    <row r="1" spans="1:10" ht="42" customHeight="1" x14ac:dyDescent="0.25">
      <c r="A1" s="85" t="s">
        <v>78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ht="18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x14ac:dyDescent="0.25">
      <c r="A3" s="85" t="s">
        <v>24</v>
      </c>
      <c r="B3" s="85"/>
      <c r="C3" s="85"/>
      <c r="D3" s="85"/>
      <c r="E3" s="85"/>
      <c r="F3" s="85"/>
      <c r="G3" s="85"/>
      <c r="H3" s="85"/>
      <c r="I3" s="98"/>
      <c r="J3" s="98"/>
    </row>
    <row r="4" spans="1:10" ht="18" x14ac:dyDescent="0.25">
      <c r="A4" s="4"/>
      <c r="B4" s="4"/>
      <c r="C4" s="4"/>
      <c r="D4" s="4"/>
      <c r="E4" s="4"/>
      <c r="F4" s="4"/>
      <c r="G4" s="4"/>
      <c r="H4" s="4"/>
      <c r="I4" s="5"/>
      <c r="J4" s="5"/>
    </row>
    <row r="5" spans="1:10" ht="15.75" x14ac:dyDescent="0.25">
      <c r="A5" s="85" t="s">
        <v>29</v>
      </c>
      <c r="B5" s="86"/>
      <c r="C5" s="86"/>
      <c r="D5" s="86"/>
      <c r="E5" s="86"/>
      <c r="F5" s="86"/>
      <c r="G5" s="86"/>
      <c r="H5" s="86"/>
      <c r="I5" s="86"/>
      <c r="J5" s="86"/>
    </row>
    <row r="6" spans="1:10" ht="18" x14ac:dyDescent="0.25">
      <c r="A6" s="1"/>
      <c r="B6" s="2"/>
      <c r="C6" s="2"/>
      <c r="D6" s="2"/>
      <c r="E6" s="6"/>
      <c r="F6" s="7"/>
      <c r="G6" s="7"/>
      <c r="H6" s="7"/>
      <c r="I6" s="7"/>
      <c r="J6" s="35" t="s">
        <v>41</v>
      </c>
    </row>
    <row r="7" spans="1:10" ht="25.5" x14ac:dyDescent="0.25">
      <c r="A7" s="28"/>
      <c r="B7" s="29"/>
      <c r="C7" s="29"/>
      <c r="D7" s="30"/>
      <c r="E7" s="31"/>
      <c r="F7" s="3" t="s">
        <v>42</v>
      </c>
      <c r="G7" s="3" t="s">
        <v>40</v>
      </c>
      <c r="H7" s="3" t="s">
        <v>50</v>
      </c>
      <c r="I7" s="3" t="s">
        <v>51</v>
      </c>
      <c r="J7" s="3" t="s">
        <v>52</v>
      </c>
    </row>
    <row r="8" spans="1:10" x14ac:dyDescent="0.25">
      <c r="A8" s="90" t="s">
        <v>0</v>
      </c>
      <c r="B8" s="84"/>
      <c r="C8" s="84"/>
      <c r="D8" s="84"/>
      <c r="E8" s="99"/>
      <c r="F8" s="32">
        <f>F9+F10</f>
        <v>5474072</v>
      </c>
      <c r="G8" s="32">
        <f t="shared" ref="G8:J8" si="0">G9+G10</f>
        <v>5430600</v>
      </c>
      <c r="H8" s="32">
        <f t="shared" si="0"/>
        <v>6248041</v>
      </c>
      <c r="I8" s="32">
        <f t="shared" si="0"/>
        <v>5977942</v>
      </c>
      <c r="J8" s="32">
        <f t="shared" si="0"/>
        <v>6033942</v>
      </c>
    </row>
    <row r="9" spans="1:10" x14ac:dyDescent="0.25">
      <c r="A9" s="100" t="s">
        <v>44</v>
      </c>
      <c r="B9" s="101"/>
      <c r="C9" s="101"/>
      <c r="D9" s="101"/>
      <c r="E9" s="97"/>
      <c r="F9" s="33">
        <v>5474072</v>
      </c>
      <c r="G9" s="33">
        <v>5430600</v>
      </c>
      <c r="H9" s="33">
        <v>6248041</v>
      </c>
      <c r="I9" s="33">
        <v>5977942</v>
      </c>
      <c r="J9" s="33">
        <v>6033942</v>
      </c>
    </row>
    <row r="10" spans="1:10" x14ac:dyDescent="0.25">
      <c r="A10" s="96" t="s">
        <v>45</v>
      </c>
      <c r="B10" s="97"/>
      <c r="C10" s="97"/>
      <c r="D10" s="97"/>
      <c r="E10" s="97"/>
      <c r="F10" s="33">
        <v>0</v>
      </c>
      <c r="G10" s="33">
        <v>0</v>
      </c>
      <c r="H10" s="33">
        <v>0</v>
      </c>
      <c r="I10" s="33">
        <v>0</v>
      </c>
      <c r="J10" s="33">
        <v>0</v>
      </c>
    </row>
    <row r="11" spans="1:10" x14ac:dyDescent="0.25">
      <c r="A11" s="36" t="s">
        <v>1</v>
      </c>
      <c r="B11" s="45"/>
      <c r="C11" s="45"/>
      <c r="D11" s="45"/>
      <c r="E11" s="45"/>
      <c r="F11" s="32">
        <f>F12+F13</f>
        <v>4874989</v>
      </c>
      <c r="G11" s="32">
        <f t="shared" ref="G11:J11" si="1">G12+G13</f>
        <v>4668836</v>
      </c>
      <c r="H11" s="32">
        <f t="shared" si="1"/>
        <v>5467785</v>
      </c>
      <c r="I11" s="32">
        <f t="shared" si="1"/>
        <v>5640102</v>
      </c>
      <c r="J11" s="32">
        <f t="shared" si="1"/>
        <v>5696102</v>
      </c>
    </row>
    <row r="12" spans="1:10" x14ac:dyDescent="0.25">
      <c r="A12" s="102" t="s">
        <v>46</v>
      </c>
      <c r="B12" s="101"/>
      <c r="C12" s="101"/>
      <c r="D12" s="101"/>
      <c r="E12" s="101"/>
      <c r="F12" s="33">
        <v>4687232</v>
      </c>
      <c r="G12" s="33">
        <v>4445329</v>
      </c>
      <c r="H12" s="33">
        <v>5340144</v>
      </c>
      <c r="I12" s="33">
        <v>5492550</v>
      </c>
      <c r="J12" s="46">
        <v>5575094</v>
      </c>
    </row>
    <row r="13" spans="1:10" x14ac:dyDescent="0.25">
      <c r="A13" s="96" t="s">
        <v>47</v>
      </c>
      <c r="B13" s="97"/>
      <c r="C13" s="97"/>
      <c r="D13" s="97"/>
      <c r="E13" s="97"/>
      <c r="F13" s="33">
        <v>187757</v>
      </c>
      <c r="G13" s="33">
        <v>223507</v>
      </c>
      <c r="H13" s="33">
        <v>127641</v>
      </c>
      <c r="I13" s="33">
        <v>147552</v>
      </c>
      <c r="J13" s="46">
        <v>121008</v>
      </c>
    </row>
    <row r="14" spans="1:10" x14ac:dyDescent="0.25">
      <c r="A14" s="83" t="s">
        <v>70</v>
      </c>
      <c r="B14" s="84"/>
      <c r="C14" s="84"/>
      <c r="D14" s="84"/>
      <c r="E14" s="84"/>
      <c r="F14" s="32">
        <f>F8-F11</f>
        <v>599083</v>
      </c>
      <c r="G14" s="32">
        <f t="shared" ref="G14:J14" si="2">G8-G11</f>
        <v>761764</v>
      </c>
      <c r="H14" s="32">
        <f t="shared" si="2"/>
        <v>780256</v>
      </c>
      <c r="I14" s="32">
        <f t="shared" si="2"/>
        <v>337840</v>
      </c>
      <c r="J14" s="32">
        <f t="shared" si="2"/>
        <v>337840</v>
      </c>
    </row>
    <row r="15" spans="1:10" ht="18" x14ac:dyDescent="0.25">
      <c r="A15" s="4"/>
      <c r="B15" s="22"/>
      <c r="C15" s="22"/>
      <c r="D15" s="22"/>
      <c r="E15" s="22"/>
      <c r="F15" s="22"/>
      <c r="G15" s="22"/>
      <c r="H15" s="23"/>
      <c r="I15" s="23"/>
      <c r="J15" s="23"/>
    </row>
    <row r="16" spans="1:10" ht="15.75" x14ac:dyDescent="0.25">
      <c r="A16" s="85" t="s">
        <v>30</v>
      </c>
      <c r="B16" s="86"/>
      <c r="C16" s="86"/>
      <c r="D16" s="86"/>
      <c r="E16" s="86"/>
      <c r="F16" s="86"/>
      <c r="G16" s="86"/>
      <c r="H16" s="86"/>
      <c r="I16" s="86"/>
      <c r="J16" s="86"/>
    </row>
    <row r="17" spans="1:10" ht="18" x14ac:dyDescent="0.25">
      <c r="A17" s="4"/>
      <c r="B17" s="22"/>
      <c r="C17" s="22"/>
      <c r="D17" s="22"/>
      <c r="E17" s="22"/>
      <c r="F17" s="22"/>
      <c r="G17" s="22"/>
      <c r="H17" s="23"/>
      <c r="I17" s="23"/>
      <c r="J17" s="23"/>
    </row>
    <row r="18" spans="1:10" ht="25.5" x14ac:dyDescent="0.25">
      <c r="A18" s="28"/>
      <c r="B18" s="29"/>
      <c r="C18" s="29"/>
      <c r="D18" s="30"/>
      <c r="E18" s="31"/>
      <c r="F18" s="3" t="s">
        <v>42</v>
      </c>
      <c r="G18" s="3" t="s">
        <v>40</v>
      </c>
      <c r="H18" s="3" t="s">
        <v>50</v>
      </c>
      <c r="I18" s="3" t="s">
        <v>51</v>
      </c>
      <c r="J18" s="3" t="s">
        <v>52</v>
      </c>
    </row>
    <row r="19" spans="1:10" x14ac:dyDescent="0.25">
      <c r="A19" s="96" t="s">
        <v>48</v>
      </c>
      <c r="B19" s="97"/>
      <c r="C19" s="97"/>
      <c r="D19" s="97"/>
      <c r="E19" s="97"/>
      <c r="F19" s="33">
        <v>6146</v>
      </c>
      <c r="G19" s="33">
        <v>0</v>
      </c>
      <c r="H19" s="33">
        <v>0</v>
      </c>
      <c r="I19" s="33">
        <v>0</v>
      </c>
      <c r="J19" s="46">
        <v>0</v>
      </c>
    </row>
    <row r="20" spans="1:10" x14ac:dyDescent="0.25">
      <c r="A20" s="96" t="s">
        <v>49</v>
      </c>
      <c r="B20" s="97"/>
      <c r="C20" s="97"/>
      <c r="D20" s="97"/>
      <c r="E20" s="97"/>
      <c r="F20" s="33">
        <v>337840</v>
      </c>
      <c r="G20" s="33">
        <v>337840</v>
      </c>
      <c r="H20" s="33">
        <v>337840</v>
      </c>
      <c r="I20" s="33">
        <v>337840</v>
      </c>
      <c r="J20" s="46">
        <v>337840</v>
      </c>
    </row>
    <row r="21" spans="1:10" x14ac:dyDescent="0.25">
      <c r="A21" s="83" t="s">
        <v>2</v>
      </c>
      <c r="B21" s="84"/>
      <c r="C21" s="84"/>
      <c r="D21" s="84"/>
      <c r="E21" s="84"/>
      <c r="F21" s="32">
        <f>F19-F20</f>
        <v>-331694</v>
      </c>
      <c r="G21" s="32">
        <f t="shared" ref="G21:J21" si="3">G19-G20</f>
        <v>-337840</v>
      </c>
      <c r="H21" s="32">
        <f t="shared" si="3"/>
        <v>-337840</v>
      </c>
      <c r="I21" s="32">
        <f t="shared" si="3"/>
        <v>-337840</v>
      </c>
      <c r="J21" s="32">
        <f t="shared" si="3"/>
        <v>-337840</v>
      </c>
    </row>
    <row r="22" spans="1:10" x14ac:dyDescent="0.25">
      <c r="A22" s="83" t="s">
        <v>71</v>
      </c>
      <c r="B22" s="84"/>
      <c r="C22" s="84"/>
      <c r="D22" s="84"/>
      <c r="E22" s="84"/>
      <c r="F22" s="32">
        <f>F14+F21</f>
        <v>267389</v>
      </c>
      <c r="G22" s="32">
        <f t="shared" ref="G22:J22" si="4">G14+G21</f>
        <v>423924</v>
      </c>
      <c r="H22" s="32">
        <f t="shared" si="4"/>
        <v>442416</v>
      </c>
      <c r="I22" s="32">
        <f t="shared" si="4"/>
        <v>0</v>
      </c>
      <c r="J22" s="32">
        <f t="shared" si="4"/>
        <v>0</v>
      </c>
    </row>
    <row r="23" spans="1:10" ht="18" x14ac:dyDescent="0.25">
      <c r="A23" s="21"/>
      <c r="B23" s="22"/>
      <c r="C23" s="22"/>
      <c r="D23" s="22"/>
      <c r="E23" s="22"/>
      <c r="F23" s="22"/>
      <c r="G23" s="22"/>
      <c r="H23" s="23"/>
      <c r="I23" s="23"/>
      <c r="J23" s="23"/>
    </row>
    <row r="24" spans="1:10" ht="15.75" x14ac:dyDescent="0.25">
      <c r="A24" s="85" t="s">
        <v>72</v>
      </c>
      <c r="B24" s="86"/>
      <c r="C24" s="86"/>
      <c r="D24" s="86"/>
      <c r="E24" s="86"/>
      <c r="F24" s="86"/>
      <c r="G24" s="86"/>
      <c r="H24" s="86"/>
      <c r="I24" s="86"/>
      <c r="J24" s="86"/>
    </row>
    <row r="25" spans="1:10" ht="15.75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</row>
    <row r="26" spans="1:10" ht="25.5" x14ac:dyDescent="0.25">
      <c r="A26" s="28"/>
      <c r="B26" s="29"/>
      <c r="C26" s="29"/>
      <c r="D26" s="30"/>
      <c r="E26" s="31"/>
      <c r="F26" s="3" t="s">
        <v>42</v>
      </c>
      <c r="G26" s="3" t="s">
        <v>40</v>
      </c>
      <c r="H26" s="3" t="s">
        <v>50</v>
      </c>
      <c r="I26" s="3" t="s">
        <v>51</v>
      </c>
      <c r="J26" s="3" t="s">
        <v>52</v>
      </c>
    </row>
    <row r="27" spans="1:10" ht="15" customHeight="1" x14ac:dyDescent="0.25">
      <c r="A27" s="87" t="s">
        <v>73</v>
      </c>
      <c r="B27" s="88"/>
      <c r="C27" s="88"/>
      <c r="D27" s="88"/>
      <c r="E27" s="89"/>
      <c r="F27" s="47">
        <v>-709805</v>
      </c>
      <c r="G27" s="47">
        <v>-423924</v>
      </c>
      <c r="H27" s="47">
        <v>-442416</v>
      </c>
      <c r="I27" s="47">
        <v>0</v>
      </c>
      <c r="J27" s="48">
        <v>0</v>
      </c>
    </row>
    <row r="28" spans="1:10" ht="15" customHeight="1" x14ac:dyDescent="0.25">
      <c r="A28" s="83" t="s">
        <v>74</v>
      </c>
      <c r="B28" s="84"/>
      <c r="C28" s="84"/>
      <c r="D28" s="84"/>
      <c r="E28" s="84"/>
      <c r="F28" s="49">
        <f>F22+F27</f>
        <v>-442416</v>
      </c>
      <c r="G28" s="49">
        <f t="shared" ref="G28:J28" si="5">G22+G27</f>
        <v>0</v>
      </c>
      <c r="H28" s="49">
        <f t="shared" si="5"/>
        <v>0</v>
      </c>
      <c r="I28" s="49">
        <f t="shared" si="5"/>
        <v>0</v>
      </c>
      <c r="J28" s="50">
        <f t="shared" si="5"/>
        <v>0</v>
      </c>
    </row>
    <row r="29" spans="1:10" ht="45" customHeight="1" x14ac:dyDescent="0.25">
      <c r="A29" s="90" t="s">
        <v>75</v>
      </c>
      <c r="B29" s="91"/>
      <c r="C29" s="91"/>
      <c r="D29" s="91"/>
      <c r="E29" s="92"/>
      <c r="F29" s="49">
        <f>F14+F21+F27-F28</f>
        <v>0</v>
      </c>
      <c r="G29" s="49">
        <f t="shared" ref="G29:J29" si="6">G14+G21+G27-G28</f>
        <v>0</v>
      </c>
      <c r="H29" s="49">
        <f t="shared" si="6"/>
        <v>0</v>
      </c>
      <c r="I29" s="49">
        <f t="shared" si="6"/>
        <v>0</v>
      </c>
      <c r="J29" s="50">
        <f t="shared" si="6"/>
        <v>0</v>
      </c>
    </row>
    <row r="30" spans="1:10" ht="15.75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</row>
    <row r="31" spans="1:10" ht="15.75" x14ac:dyDescent="0.25">
      <c r="A31" s="93" t="s">
        <v>69</v>
      </c>
      <c r="B31" s="93"/>
      <c r="C31" s="93"/>
      <c r="D31" s="93"/>
      <c r="E31" s="93"/>
      <c r="F31" s="93"/>
      <c r="G31" s="93"/>
      <c r="H31" s="93"/>
      <c r="I31" s="93"/>
      <c r="J31" s="93"/>
    </row>
    <row r="32" spans="1:10" ht="18" x14ac:dyDescent="0.25">
      <c r="A32" s="53"/>
      <c r="B32" s="54"/>
      <c r="C32" s="54"/>
      <c r="D32" s="54"/>
      <c r="E32" s="54"/>
      <c r="F32" s="54"/>
      <c r="G32" s="54"/>
      <c r="H32" s="55"/>
      <c r="I32" s="55"/>
      <c r="J32" s="55"/>
    </row>
    <row r="33" spans="1:10" ht="25.5" x14ac:dyDescent="0.25">
      <c r="A33" s="56"/>
      <c r="B33" s="57"/>
      <c r="C33" s="57"/>
      <c r="D33" s="58"/>
      <c r="E33" s="59"/>
      <c r="F33" s="60" t="s">
        <v>42</v>
      </c>
      <c r="G33" s="60" t="s">
        <v>40</v>
      </c>
      <c r="H33" s="60" t="s">
        <v>50</v>
      </c>
      <c r="I33" s="60" t="s">
        <v>51</v>
      </c>
      <c r="J33" s="60" t="s">
        <v>52</v>
      </c>
    </row>
    <row r="34" spans="1:10" x14ac:dyDescent="0.25">
      <c r="A34" s="87" t="s">
        <v>73</v>
      </c>
      <c r="B34" s="88"/>
      <c r="C34" s="88"/>
      <c r="D34" s="88"/>
      <c r="E34" s="89"/>
      <c r="F34" s="47">
        <v>0</v>
      </c>
      <c r="G34" s="47">
        <v>-442416</v>
      </c>
      <c r="H34" s="47">
        <v>442416</v>
      </c>
      <c r="I34" s="47">
        <f>H37</f>
        <v>0</v>
      </c>
      <c r="J34" s="48">
        <f>I37</f>
        <v>0</v>
      </c>
    </row>
    <row r="35" spans="1:10" ht="28.5" customHeight="1" x14ac:dyDescent="0.25">
      <c r="A35" s="87" t="s">
        <v>76</v>
      </c>
      <c r="B35" s="88"/>
      <c r="C35" s="88"/>
      <c r="D35" s="88"/>
      <c r="E35" s="89"/>
      <c r="F35" s="47">
        <v>0</v>
      </c>
      <c r="G35" s="47">
        <v>-442416</v>
      </c>
      <c r="H35" s="47">
        <v>442416</v>
      </c>
      <c r="I35" s="47">
        <v>0</v>
      </c>
      <c r="J35" s="48">
        <v>0</v>
      </c>
    </row>
    <row r="36" spans="1:10" x14ac:dyDescent="0.25">
      <c r="A36" s="87" t="s">
        <v>77</v>
      </c>
      <c r="B36" s="94"/>
      <c r="C36" s="94"/>
      <c r="D36" s="94"/>
      <c r="E36" s="95"/>
      <c r="F36" s="47">
        <v>0</v>
      </c>
      <c r="G36" s="47">
        <v>0</v>
      </c>
      <c r="H36" s="47">
        <v>0</v>
      </c>
      <c r="I36" s="47">
        <v>0</v>
      </c>
      <c r="J36" s="48">
        <v>0</v>
      </c>
    </row>
    <row r="37" spans="1:10" ht="15" customHeight="1" x14ac:dyDescent="0.25">
      <c r="A37" s="83" t="s">
        <v>74</v>
      </c>
      <c r="B37" s="84"/>
      <c r="C37" s="84"/>
      <c r="D37" s="84"/>
      <c r="E37" s="84"/>
      <c r="F37" s="34">
        <f>F34-F35+F36</f>
        <v>0</v>
      </c>
      <c r="G37" s="34">
        <f t="shared" ref="G37:J37" si="7">G34-G35+G36</f>
        <v>0</v>
      </c>
      <c r="H37" s="34">
        <f t="shared" si="7"/>
        <v>0</v>
      </c>
      <c r="I37" s="34">
        <f t="shared" si="7"/>
        <v>0</v>
      </c>
      <c r="J37" s="61">
        <f t="shared" si="7"/>
        <v>0</v>
      </c>
    </row>
    <row r="38" spans="1:10" ht="17.25" customHeight="1" x14ac:dyDescent="0.25"/>
    <row r="39" spans="1:10" x14ac:dyDescent="0.25">
      <c r="A39" s="81" t="s">
        <v>43</v>
      </c>
      <c r="B39" s="82"/>
      <c r="C39" s="82"/>
      <c r="D39" s="82"/>
      <c r="E39" s="82"/>
      <c r="F39" s="82"/>
      <c r="G39" s="82"/>
      <c r="H39" s="82"/>
      <c r="I39" s="82"/>
      <c r="J39" s="82"/>
    </row>
    <row r="40" spans="1:10" ht="9" customHeight="1" x14ac:dyDescent="0.25"/>
  </sheetData>
  <mergeCells count="24">
    <mergeCell ref="A20:E20"/>
    <mergeCell ref="A1:J1"/>
    <mergeCell ref="A3:J3"/>
    <mergeCell ref="A5:J5"/>
    <mergeCell ref="A8:E8"/>
    <mergeCell ref="A9:E9"/>
    <mergeCell ref="A10:E10"/>
    <mergeCell ref="A12:E12"/>
    <mergeCell ref="A13:E13"/>
    <mergeCell ref="A14:E14"/>
    <mergeCell ref="A16:J16"/>
    <mergeCell ref="A19:E19"/>
    <mergeCell ref="A39:J39"/>
    <mergeCell ref="A21:E21"/>
    <mergeCell ref="A22:E22"/>
    <mergeCell ref="A24:J24"/>
    <mergeCell ref="A27:E27"/>
    <mergeCell ref="A28:E28"/>
    <mergeCell ref="A29:E29"/>
    <mergeCell ref="A31:J31"/>
    <mergeCell ref="A34:E34"/>
    <mergeCell ref="A35:E35"/>
    <mergeCell ref="A36:E36"/>
    <mergeCell ref="A37:E37"/>
  </mergeCells>
  <pageMargins left="0.7" right="0.7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3"/>
  <sheetViews>
    <sheetView workbookViewId="0">
      <selection activeCell="F32" sqref="F32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8" width="25.28515625" customWidth="1"/>
  </cols>
  <sheetData>
    <row r="1" spans="1:10" ht="42" customHeight="1" x14ac:dyDescent="0.25">
      <c r="A1" s="85" t="s">
        <v>78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ht="18" customHeight="1" x14ac:dyDescent="0.25">
      <c r="A2" s="4"/>
      <c r="B2" s="4"/>
      <c r="C2" s="4"/>
      <c r="D2" s="4"/>
      <c r="E2" s="4"/>
      <c r="F2" s="4"/>
      <c r="G2" s="4"/>
      <c r="H2" s="4"/>
    </row>
    <row r="3" spans="1:10" ht="15.75" customHeight="1" x14ac:dyDescent="0.25">
      <c r="A3" s="85" t="s">
        <v>24</v>
      </c>
      <c r="B3" s="85"/>
      <c r="C3" s="85"/>
      <c r="D3" s="85"/>
      <c r="E3" s="85"/>
      <c r="F3" s="85"/>
      <c r="G3" s="85"/>
      <c r="H3" s="85"/>
    </row>
    <row r="4" spans="1:10" ht="18" x14ac:dyDescent="0.25">
      <c r="A4" s="4"/>
      <c r="B4" s="4"/>
      <c r="C4" s="4"/>
      <c r="D4" s="4"/>
      <c r="E4" s="4"/>
      <c r="F4" s="4"/>
      <c r="G4" s="5"/>
      <c r="H4" s="5"/>
    </row>
    <row r="5" spans="1:10" ht="18" customHeight="1" x14ac:dyDescent="0.25">
      <c r="A5" s="85" t="s">
        <v>4</v>
      </c>
      <c r="B5" s="85"/>
      <c r="C5" s="85"/>
      <c r="D5" s="85"/>
      <c r="E5" s="85"/>
      <c r="F5" s="85"/>
      <c r="G5" s="85"/>
      <c r="H5" s="85"/>
    </row>
    <row r="6" spans="1:10" ht="18" x14ac:dyDescent="0.25">
      <c r="A6" s="4"/>
      <c r="B6" s="4"/>
      <c r="C6" s="4"/>
      <c r="D6" s="4"/>
      <c r="E6" s="4"/>
      <c r="F6" s="4"/>
      <c r="G6" s="5"/>
      <c r="H6" s="5"/>
    </row>
    <row r="7" spans="1:10" ht="15.75" customHeight="1" x14ac:dyDescent="0.25">
      <c r="A7" s="85" t="s">
        <v>53</v>
      </c>
      <c r="B7" s="85"/>
      <c r="C7" s="85"/>
      <c r="D7" s="85"/>
      <c r="E7" s="85"/>
      <c r="F7" s="85"/>
      <c r="G7" s="85"/>
      <c r="H7" s="85"/>
    </row>
    <row r="8" spans="1:10" ht="18" x14ac:dyDescent="0.25">
      <c r="A8" s="4"/>
      <c r="B8" s="4"/>
      <c r="C8" s="4"/>
      <c r="D8" s="4"/>
      <c r="E8" s="4"/>
      <c r="F8" s="4"/>
      <c r="G8" s="5"/>
      <c r="H8" s="5"/>
    </row>
    <row r="9" spans="1:10" ht="25.5" x14ac:dyDescent="0.25">
      <c r="A9" s="20" t="s">
        <v>5</v>
      </c>
      <c r="B9" s="19" t="s">
        <v>6</v>
      </c>
      <c r="C9" s="19" t="s">
        <v>3</v>
      </c>
      <c r="D9" s="19" t="s">
        <v>39</v>
      </c>
      <c r="E9" s="20" t="s">
        <v>40</v>
      </c>
      <c r="F9" s="20" t="s">
        <v>37</v>
      </c>
      <c r="G9" s="20" t="s">
        <v>31</v>
      </c>
      <c r="H9" s="20" t="s">
        <v>38</v>
      </c>
    </row>
    <row r="10" spans="1:10" x14ac:dyDescent="0.25">
      <c r="A10" s="39"/>
      <c r="B10" s="40"/>
      <c r="C10" s="38" t="s">
        <v>0</v>
      </c>
      <c r="D10" s="65">
        <f>SUM(D11+D18)</f>
        <v>5474072.3399999999</v>
      </c>
      <c r="E10" s="66">
        <f>SUM(E11+E18)</f>
        <v>5430600</v>
      </c>
      <c r="F10" s="66">
        <f>SUM(F11+F18)</f>
        <v>6248041</v>
      </c>
      <c r="G10" s="66">
        <f>SUM(G11+G18)</f>
        <v>5977942</v>
      </c>
      <c r="H10" s="66">
        <f>SUM(H11+H18)</f>
        <v>6033942</v>
      </c>
    </row>
    <row r="11" spans="1:10" ht="15.75" customHeight="1" x14ac:dyDescent="0.25">
      <c r="A11" s="11">
        <v>6</v>
      </c>
      <c r="B11" s="11"/>
      <c r="C11" s="11" t="s">
        <v>7</v>
      </c>
      <c r="D11" s="8">
        <f>SUM(D12:D17)</f>
        <v>5474072.3399999999</v>
      </c>
      <c r="E11" s="9">
        <f>SUM(E12:E17)</f>
        <v>5430600</v>
      </c>
      <c r="F11" s="9">
        <f>SUM(F12:F17)</f>
        <v>6248041</v>
      </c>
      <c r="G11" s="9">
        <f>SUM(G12:G17)</f>
        <v>5977942</v>
      </c>
      <c r="H11" s="9">
        <f>SUM(H12:H17)</f>
        <v>6033942</v>
      </c>
    </row>
    <row r="12" spans="1:10" ht="38.25" x14ac:dyDescent="0.25">
      <c r="A12" s="11"/>
      <c r="B12" s="15">
        <v>63</v>
      </c>
      <c r="C12" s="15" t="s">
        <v>33</v>
      </c>
      <c r="D12" s="8">
        <v>74586.66</v>
      </c>
      <c r="E12" s="9">
        <v>0</v>
      </c>
      <c r="F12" s="9">
        <v>0</v>
      </c>
      <c r="G12" s="9">
        <v>0</v>
      </c>
      <c r="H12" s="9"/>
    </row>
    <row r="13" spans="1:10" x14ac:dyDescent="0.25">
      <c r="A13" s="12"/>
      <c r="B13" s="15">
        <v>64</v>
      </c>
      <c r="C13" s="15" t="s">
        <v>79</v>
      </c>
      <c r="D13" s="8">
        <v>4055.06</v>
      </c>
      <c r="E13" s="9">
        <v>3716</v>
      </c>
      <c r="F13" s="9">
        <v>200</v>
      </c>
      <c r="G13" s="9">
        <v>100</v>
      </c>
      <c r="H13" s="9">
        <v>100</v>
      </c>
    </row>
    <row r="14" spans="1:10" ht="51" x14ac:dyDescent="0.25">
      <c r="A14" s="12"/>
      <c r="B14" s="15">
        <v>65</v>
      </c>
      <c r="C14" s="15" t="s">
        <v>80</v>
      </c>
      <c r="D14" s="8">
        <v>704299.65</v>
      </c>
      <c r="E14" s="9">
        <v>644322</v>
      </c>
      <c r="F14" s="9">
        <v>717655</v>
      </c>
      <c r="G14" s="9">
        <v>723655</v>
      </c>
      <c r="H14" s="9">
        <v>729655</v>
      </c>
    </row>
    <row r="15" spans="1:10" ht="38.25" x14ac:dyDescent="0.25">
      <c r="A15" s="12"/>
      <c r="B15" s="15">
        <v>66</v>
      </c>
      <c r="C15" s="15" t="s">
        <v>81</v>
      </c>
      <c r="D15" s="8">
        <v>1073300.47</v>
      </c>
      <c r="E15" s="9">
        <v>1519530</v>
      </c>
      <c r="F15" s="9">
        <v>2319099</v>
      </c>
      <c r="G15" s="9">
        <v>2043100</v>
      </c>
      <c r="H15" s="9">
        <v>2093100</v>
      </c>
    </row>
    <row r="16" spans="1:10" ht="38.25" x14ac:dyDescent="0.25">
      <c r="A16" s="12"/>
      <c r="B16" s="12">
        <v>67</v>
      </c>
      <c r="C16" s="15" t="s">
        <v>34</v>
      </c>
      <c r="D16" s="8">
        <v>3592327.76</v>
      </c>
      <c r="E16" s="9">
        <v>3263032</v>
      </c>
      <c r="F16" s="9">
        <v>3211087</v>
      </c>
      <c r="G16" s="9">
        <v>3211087</v>
      </c>
      <c r="H16" s="9">
        <v>3211087</v>
      </c>
    </row>
    <row r="17" spans="1:8" ht="25.5" x14ac:dyDescent="0.25">
      <c r="A17" s="12"/>
      <c r="B17" s="12">
        <v>68</v>
      </c>
      <c r="C17" s="15" t="s">
        <v>82</v>
      </c>
      <c r="D17" s="8">
        <v>25502.74</v>
      </c>
      <c r="E17" s="9">
        <v>0</v>
      </c>
      <c r="F17" s="9">
        <v>0</v>
      </c>
      <c r="G17" s="9">
        <v>0</v>
      </c>
      <c r="H17" s="9">
        <v>0</v>
      </c>
    </row>
    <row r="18" spans="1:8" ht="25.5" x14ac:dyDescent="0.25">
      <c r="A18" s="14">
        <v>7</v>
      </c>
      <c r="B18" s="14"/>
      <c r="C18" s="24" t="s">
        <v>8</v>
      </c>
      <c r="D18" s="8">
        <f>SUM(D19)</f>
        <v>0</v>
      </c>
      <c r="E18" s="9">
        <f>SUM(E19)</f>
        <v>0</v>
      </c>
      <c r="F18" s="9">
        <f>SUM(F19)</f>
        <v>0</v>
      </c>
      <c r="G18" s="9">
        <f>SUM(G19)</f>
        <v>0</v>
      </c>
      <c r="H18" s="9">
        <f>SUM(H19)</f>
        <v>0</v>
      </c>
    </row>
    <row r="19" spans="1:8" ht="38.25" x14ac:dyDescent="0.25">
      <c r="A19" s="15"/>
      <c r="B19" s="15">
        <v>72</v>
      </c>
      <c r="C19" s="25" t="s">
        <v>32</v>
      </c>
      <c r="D19" s="8">
        <v>0</v>
      </c>
      <c r="E19" s="9">
        <v>0</v>
      </c>
      <c r="F19" s="9">
        <v>0</v>
      </c>
      <c r="G19" s="9">
        <v>0</v>
      </c>
      <c r="H19" s="10">
        <v>0</v>
      </c>
    </row>
    <row r="22" spans="1:8" ht="15.75" x14ac:dyDescent="0.25">
      <c r="A22" s="85" t="s">
        <v>54</v>
      </c>
      <c r="B22" s="103"/>
      <c r="C22" s="103"/>
      <c r="D22" s="103"/>
      <c r="E22" s="103"/>
      <c r="F22" s="103"/>
      <c r="G22" s="103"/>
      <c r="H22" s="103"/>
    </row>
    <row r="23" spans="1:8" ht="18" x14ac:dyDescent="0.25">
      <c r="A23" s="4"/>
      <c r="B23" s="4"/>
      <c r="C23" s="4"/>
      <c r="D23" s="4"/>
      <c r="E23" s="4"/>
      <c r="F23" s="4"/>
      <c r="G23" s="5"/>
      <c r="H23" s="5"/>
    </row>
    <row r="24" spans="1:8" ht="25.5" x14ac:dyDescent="0.25">
      <c r="A24" s="20" t="s">
        <v>5</v>
      </c>
      <c r="B24" s="19" t="s">
        <v>6</v>
      </c>
      <c r="C24" s="19" t="s">
        <v>9</v>
      </c>
      <c r="D24" s="19" t="s">
        <v>39</v>
      </c>
      <c r="E24" s="20" t="s">
        <v>40</v>
      </c>
      <c r="F24" s="20" t="s">
        <v>37</v>
      </c>
      <c r="G24" s="20" t="s">
        <v>31</v>
      </c>
      <c r="H24" s="20" t="s">
        <v>38</v>
      </c>
    </row>
    <row r="25" spans="1:8" x14ac:dyDescent="0.25">
      <c r="A25" s="39"/>
      <c r="B25" s="40"/>
      <c r="C25" s="38" t="s">
        <v>1</v>
      </c>
      <c r="D25" s="65">
        <f>SUM(D26+D30)</f>
        <v>4872355.7</v>
      </c>
      <c r="E25" s="66">
        <f>SUM(E26+E30)</f>
        <v>4668836</v>
      </c>
      <c r="F25" s="66">
        <f>SUM(F26+F30)</f>
        <v>5467785</v>
      </c>
      <c r="G25" s="66">
        <f>SUM(G26+G30)</f>
        <v>5640102</v>
      </c>
      <c r="H25" s="66">
        <f>SUM(H26+H30)</f>
        <v>5696102</v>
      </c>
    </row>
    <row r="26" spans="1:8" ht="15.75" customHeight="1" x14ac:dyDescent="0.25">
      <c r="A26" s="11">
        <v>3</v>
      </c>
      <c r="B26" s="11"/>
      <c r="C26" s="11" t="s">
        <v>10</v>
      </c>
      <c r="D26" s="8">
        <f>SUM(D27:D29)</f>
        <v>4687231.7</v>
      </c>
      <c r="E26" s="9">
        <f>SUM(E27:E29)</f>
        <v>4445329</v>
      </c>
      <c r="F26" s="9">
        <f>SUM(F27:F29)</f>
        <v>5340144</v>
      </c>
      <c r="G26" s="9">
        <f>SUM(G27:G29)</f>
        <v>5492550</v>
      </c>
      <c r="H26" s="9">
        <f>SUM(H27:H29)</f>
        <v>5575094</v>
      </c>
    </row>
    <row r="27" spans="1:8" ht="15.75" customHeight="1" x14ac:dyDescent="0.25">
      <c r="A27" s="11"/>
      <c r="B27" s="15">
        <v>31</v>
      </c>
      <c r="C27" s="15" t="s">
        <v>11</v>
      </c>
      <c r="D27" s="8">
        <v>2694236</v>
      </c>
      <c r="E27" s="9">
        <v>2604279</v>
      </c>
      <c r="F27" s="9">
        <v>3098230</v>
      </c>
      <c r="G27" s="9">
        <v>3177294</v>
      </c>
      <c r="H27" s="9">
        <v>3236900</v>
      </c>
    </row>
    <row r="28" spans="1:8" x14ac:dyDescent="0.25">
      <c r="A28" s="12"/>
      <c r="B28" s="12">
        <v>32</v>
      </c>
      <c r="C28" s="12" t="s">
        <v>27</v>
      </c>
      <c r="D28" s="8">
        <v>1909166.98</v>
      </c>
      <c r="E28" s="9">
        <v>1772465</v>
      </c>
      <c r="F28" s="9">
        <v>2180667</v>
      </c>
      <c r="G28" s="9">
        <v>2258020</v>
      </c>
      <c r="H28" s="9">
        <v>2285864</v>
      </c>
    </row>
    <row r="29" spans="1:8" x14ac:dyDescent="0.25">
      <c r="A29" s="12"/>
      <c r="B29" s="12">
        <v>34</v>
      </c>
      <c r="C29" s="12" t="s">
        <v>83</v>
      </c>
      <c r="D29" s="8">
        <v>83828.72</v>
      </c>
      <c r="E29" s="9">
        <v>68585</v>
      </c>
      <c r="F29" s="9">
        <v>61247</v>
      </c>
      <c r="G29" s="9">
        <v>57236</v>
      </c>
      <c r="H29" s="9">
        <v>52330</v>
      </c>
    </row>
    <row r="30" spans="1:8" ht="25.5" x14ac:dyDescent="0.25">
      <c r="A30" s="14">
        <v>4</v>
      </c>
      <c r="B30" s="14"/>
      <c r="C30" s="24" t="s">
        <v>12</v>
      </c>
      <c r="D30" s="8">
        <f>SUM(D31:D33)</f>
        <v>185124</v>
      </c>
      <c r="E30" s="9">
        <f>SUM(E31:E33)</f>
        <v>223507</v>
      </c>
      <c r="F30" s="9">
        <f>SUM(F31:F33)</f>
        <v>127641</v>
      </c>
      <c r="G30" s="9">
        <f>SUM(G31:G33)</f>
        <v>147552</v>
      </c>
      <c r="H30" s="9">
        <f>SUM(H31:H33)</f>
        <v>121008</v>
      </c>
    </row>
    <row r="31" spans="1:8" ht="38.25" x14ac:dyDescent="0.25">
      <c r="A31" s="15"/>
      <c r="B31" s="15">
        <v>41</v>
      </c>
      <c r="C31" s="25" t="s">
        <v>13</v>
      </c>
      <c r="D31" s="8">
        <v>8465</v>
      </c>
      <c r="E31" s="9">
        <v>4645</v>
      </c>
      <c r="F31" s="9">
        <v>3000</v>
      </c>
      <c r="G31" s="9">
        <v>5000</v>
      </c>
      <c r="H31" s="10">
        <v>3353</v>
      </c>
    </row>
    <row r="32" spans="1:8" ht="38.25" x14ac:dyDescent="0.25">
      <c r="A32" s="15"/>
      <c r="B32" s="15">
        <v>42</v>
      </c>
      <c r="C32" s="25" t="s">
        <v>35</v>
      </c>
      <c r="D32" s="8">
        <v>93929</v>
      </c>
      <c r="E32" s="9">
        <v>83485</v>
      </c>
      <c r="F32" s="9">
        <v>71692</v>
      </c>
      <c r="G32" s="9">
        <v>139897</v>
      </c>
      <c r="H32" s="10">
        <v>115000</v>
      </c>
    </row>
    <row r="33" spans="1:8" ht="25.5" x14ac:dyDescent="0.25">
      <c r="A33" s="15"/>
      <c r="B33" s="15">
        <v>45</v>
      </c>
      <c r="C33" s="25" t="s">
        <v>84</v>
      </c>
      <c r="D33" s="8">
        <v>82730</v>
      </c>
      <c r="E33" s="9">
        <v>135377</v>
      </c>
      <c r="F33" s="9">
        <v>52949</v>
      </c>
      <c r="G33" s="9">
        <v>2655</v>
      </c>
      <c r="H33" s="10">
        <v>2655</v>
      </c>
    </row>
  </sheetData>
  <mergeCells count="5">
    <mergeCell ref="A22:H22"/>
    <mergeCell ref="A3:H3"/>
    <mergeCell ref="A5:H5"/>
    <mergeCell ref="A7:H7"/>
    <mergeCell ref="A1:J1"/>
  </mergeCells>
  <pageMargins left="0.7" right="0.7" top="0.75" bottom="0.75" header="0.3" footer="0.3"/>
  <pageSetup paperSize="9" scale="6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FD50"/>
  <sheetViews>
    <sheetView zoomScaleNormal="100" workbookViewId="0">
      <selection activeCell="E40" sqref="E40"/>
    </sheetView>
  </sheetViews>
  <sheetFormatPr defaultRowHeight="15" x14ac:dyDescent="0.25"/>
  <cols>
    <col min="1" max="6" width="25.28515625" customWidth="1"/>
  </cols>
  <sheetData>
    <row r="1" spans="1:10 16384:16384" ht="42" customHeight="1" x14ac:dyDescent="0.25">
      <c r="A1" s="85" t="s">
        <v>78</v>
      </c>
      <c r="B1" s="85"/>
      <c r="C1" s="85"/>
      <c r="D1" s="85"/>
      <c r="E1" s="85"/>
      <c r="F1" s="85"/>
      <c r="G1" s="85"/>
      <c r="H1" s="85"/>
      <c r="I1" s="85"/>
      <c r="J1" s="85"/>
    </row>
    <row r="2" spans="1:10 16384:16384" ht="18" customHeight="1" x14ac:dyDescent="0.25">
      <c r="A2" s="4"/>
      <c r="B2" s="4"/>
      <c r="C2" s="4"/>
      <c r="D2" s="4"/>
      <c r="E2" s="4"/>
      <c r="F2" s="4"/>
    </row>
    <row r="3" spans="1:10 16384:16384" ht="15.75" customHeight="1" x14ac:dyDescent="0.25">
      <c r="A3" s="85" t="s">
        <v>24</v>
      </c>
      <c r="B3" s="85"/>
      <c r="C3" s="85"/>
      <c r="D3" s="85"/>
      <c r="E3" s="85"/>
      <c r="F3" s="85"/>
    </row>
    <row r="4" spans="1:10 16384:16384" ht="18" x14ac:dyDescent="0.25">
      <c r="B4" s="4"/>
      <c r="C4" s="4"/>
      <c r="D4" s="4"/>
      <c r="E4" s="5"/>
      <c r="F4" s="5"/>
    </row>
    <row r="5" spans="1:10 16384:16384" ht="18" customHeight="1" x14ac:dyDescent="0.25">
      <c r="A5" s="85" t="s">
        <v>4</v>
      </c>
      <c r="B5" s="85"/>
      <c r="C5" s="85"/>
      <c r="D5" s="85"/>
      <c r="E5" s="85"/>
      <c r="F5" s="85"/>
    </row>
    <row r="6" spans="1:10 16384:16384" ht="18" x14ac:dyDescent="0.25">
      <c r="A6" s="4"/>
      <c r="B6" s="4"/>
      <c r="C6" s="4"/>
      <c r="D6" s="4"/>
      <c r="E6" s="5"/>
      <c r="F6" s="5"/>
    </row>
    <row r="7" spans="1:10 16384:16384" ht="15.75" customHeight="1" x14ac:dyDescent="0.25">
      <c r="A7" s="85" t="s">
        <v>55</v>
      </c>
      <c r="B7" s="85"/>
      <c r="C7" s="85"/>
      <c r="D7" s="85"/>
      <c r="E7" s="85"/>
      <c r="F7" s="85"/>
    </row>
    <row r="8" spans="1:10 16384:16384" ht="18" x14ac:dyDescent="0.25">
      <c r="A8" s="4"/>
      <c r="B8" s="4"/>
      <c r="C8" s="4"/>
      <c r="D8" s="4"/>
      <c r="E8" s="5"/>
      <c r="F8" s="5"/>
    </row>
    <row r="9" spans="1:10 16384:16384" ht="25.5" x14ac:dyDescent="0.25">
      <c r="A9" s="20" t="s">
        <v>57</v>
      </c>
      <c r="B9" s="19" t="s">
        <v>39</v>
      </c>
      <c r="C9" s="20" t="s">
        <v>40</v>
      </c>
      <c r="D9" s="20" t="s">
        <v>37</v>
      </c>
      <c r="E9" s="20" t="s">
        <v>31</v>
      </c>
      <c r="F9" s="20" t="s">
        <v>38</v>
      </c>
    </row>
    <row r="10" spans="1:10 16384:16384" x14ac:dyDescent="0.25">
      <c r="A10" s="41" t="s">
        <v>0</v>
      </c>
      <c r="B10" s="66">
        <f>SUM(B11+B13+B15+B19+B23+B25)</f>
        <v>5480217</v>
      </c>
      <c r="C10" s="66">
        <f>SUM(C11+C13+C15+C19+C23+C25)</f>
        <v>5471206</v>
      </c>
      <c r="D10" s="66">
        <f>SUM(D11+D13+D15+D19+D23)</f>
        <v>6248041</v>
      </c>
      <c r="E10" s="66">
        <f>SUM(E11+E13+E15+E19+E23)</f>
        <v>5977942</v>
      </c>
      <c r="F10" s="66">
        <f>SUM(F11+F13+F15+F19+F23)</f>
        <v>6033942</v>
      </c>
    </row>
    <row r="11" spans="1:10 16384:16384" x14ac:dyDescent="0.25">
      <c r="A11" s="24" t="s">
        <v>60</v>
      </c>
      <c r="B11" s="68">
        <f>SUM(B12)</f>
        <v>530184</v>
      </c>
      <c r="C11" s="68">
        <f>SUM(C12)</f>
        <v>317406</v>
      </c>
      <c r="D11" s="68">
        <f>SUM(D12)</f>
        <v>35835</v>
      </c>
      <c r="E11" s="68">
        <f>SUM(E12)</f>
        <v>35835</v>
      </c>
      <c r="F11" s="68">
        <f>SUM(F12)</f>
        <v>35835</v>
      </c>
    </row>
    <row r="12" spans="1:10 16384:16384" x14ac:dyDescent="0.25">
      <c r="A12" s="13" t="s">
        <v>61</v>
      </c>
      <c r="B12" s="9">
        <v>530184</v>
      </c>
      <c r="C12" s="9">
        <v>317406</v>
      </c>
      <c r="D12" s="9">
        <v>35835</v>
      </c>
      <c r="E12" s="9">
        <v>35835</v>
      </c>
      <c r="F12" s="9">
        <v>35835</v>
      </c>
    </row>
    <row r="13" spans="1:10 16384:16384" x14ac:dyDescent="0.25">
      <c r="A13" s="24" t="s">
        <v>62</v>
      </c>
      <c r="B13" s="68">
        <f>SUM(B14)</f>
        <v>1098802</v>
      </c>
      <c r="C13" s="68">
        <f>SUM(C14)</f>
        <v>1519530</v>
      </c>
      <c r="D13" s="68">
        <f>SUM(D14)</f>
        <v>2319099</v>
      </c>
      <c r="E13" s="68">
        <f>SUM(E14)</f>
        <v>2043100</v>
      </c>
      <c r="F13" s="68">
        <f>SUM(F14)</f>
        <v>2093100</v>
      </c>
    </row>
    <row r="14" spans="1:10 16384:16384" ht="25.5" x14ac:dyDescent="0.25">
      <c r="A14" s="17" t="s">
        <v>90</v>
      </c>
      <c r="B14" s="9">
        <v>1098802</v>
      </c>
      <c r="C14" s="9">
        <v>1519530</v>
      </c>
      <c r="D14" s="9">
        <v>2319099</v>
      </c>
      <c r="E14" s="9">
        <v>2043100</v>
      </c>
      <c r="F14" s="9">
        <v>2093100</v>
      </c>
    </row>
    <row r="15" spans="1:10 16384:16384" ht="25.5" x14ac:dyDescent="0.25">
      <c r="A15" s="11" t="s">
        <v>59</v>
      </c>
      <c r="B15" s="68">
        <f>SUM(B16:B18)</f>
        <v>3767072</v>
      </c>
      <c r="C15" s="68">
        <f>SUM(C16:C18)</f>
        <v>3591009</v>
      </c>
      <c r="D15" s="68">
        <f>SUM(D16:D18)</f>
        <v>3890452</v>
      </c>
      <c r="E15" s="68">
        <f>SUM(E16:E18)</f>
        <v>3896352</v>
      </c>
      <c r="F15" s="68">
        <f>SUM(F16:F18)</f>
        <v>3902352</v>
      </c>
      <c r="XFD15" s="67"/>
    </row>
    <row r="16" spans="1:10 16384:16384" ht="25.5" x14ac:dyDescent="0.25">
      <c r="A16" s="17" t="s">
        <v>89</v>
      </c>
      <c r="B16" s="9">
        <v>573575</v>
      </c>
      <c r="C16" s="9">
        <v>573798</v>
      </c>
      <c r="D16" s="9">
        <v>573798</v>
      </c>
      <c r="E16" s="9">
        <v>573798</v>
      </c>
      <c r="F16" s="9">
        <v>573798</v>
      </c>
    </row>
    <row r="17" spans="1:6" ht="25.5" x14ac:dyDescent="0.25">
      <c r="A17" s="17" t="s">
        <v>85</v>
      </c>
      <c r="B17" s="9">
        <v>107639</v>
      </c>
      <c r="C17" s="9">
        <v>111222</v>
      </c>
      <c r="D17" s="9">
        <v>125200</v>
      </c>
      <c r="E17" s="9">
        <v>131100</v>
      </c>
      <c r="F17" s="9">
        <v>137100</v>
      </c>
    </row>
    <row r="18" spans="1:6" ht="25.5" x14ac:dyDescent="0.25">
      <c r="A18" s="17" t="s">
        <v>86</v>
      </c>
      <c r="B18" s="9">
        <v>3085858</v>
      </c>
      <c r="C18" s="9">
        <v>2905989</v>
      </c>
      <c r="D18" s="9">
        <v>3191454</v>
      </c>
      <c r="E18" s="9">
        <v>3191454</v>
      </c>
      <c r="F18" s="9">
        <v>3191454</v>
      </c>
    </row>
    <row r="19" spans="1:6" x14ac:dyDescent="0.25">
      <c r="A19" s="41" t="s">
        <v>58</v>
      </c>
      <c r="B19" s="68">
        <f>SUM(B20:B21)</f>
        <v>74587</v>
      </c>
      <c r="C19" s="68">
        <f>SUM(C20:C22)</f>
        <v>40606</v>
      </c>
      <c r="D19" s="68">
        <f>SUM(D20)</f>
        <v>0</v>
      </c>
      <c r="E19" s="68">
        <f>SUM(E20)</f>
        <v>0</v>
      </c>
      <c r="F19" s="68">
        <f>SUM(F20)</f>
        <v>0</v>
      </c>
    </row>
    <row r="20" spans="1:6" x14ac:dyDescent="0.25">
      <c r="A20" s="13" t="s">
        <v>92</v>
      </c>
      <c r="B20" s="9">
        <v>67535</v>
      </c>
      <c r="C20" s="9">
        <v>0</v>
      </c>
      <c r="D20" s="9">
        <v>0</v>
      </c>
      <c r="E20" s="9">
        <v>0</v>
      </c>
      <c r="F20" s="9">
        <v>0</v>
      </c>
    </row>
    <row r="21" spans="1:6" ht="25.5" x14ac:dyDescent="0.25">
      <c r="A21" s="17" t="s">
        <v>93</v>
      </c>
      <c r="B21" s="9">
        <v>7052</v>
      </c>
      <c r="C21" s="9">
        <v>0</v>
      </c>
      <c r="D21" s="9">
        <v>0</v>
      </c>
      <c r="E21" s="9">
        <v>0</v>
      </c>
      <c r="F21" s="9">
        <v>0</v>
      </c>
    </row>
    <row r="22" spans="1:6" ht="25.5" x14ac:dyDescent="0.25">
      <c r="A22" s="17" t="s">
        <v>96</v>
      </c>
      <c r="B22" s="9">
        <v>0</v>
      </c>
      <c r="C22" s="9">
        <v>40606</v>
      </c>
      <c r="D22" s="9"/>
      <c r="E22" s="9"/>
      <c r="F22" s="9"/>
    </row>
    <row r="23" spans="1:6" ht="38.25" x14ac:dyDescent="0.25">
      <c r="A23" s="41" t="s">
        <v>87</v>
      </c>
      <c r="B23" s="68">
        <f>SUM(B24)</f>
        <v>2632</v>
      </c>
      <c r="C23" s="68">
        <f>SUM(C24)</f>
        <v>2655</v>
      </c>
      <c r="D23" s="68">
        <f>SUM(D24)</f>
        <v>2655</v>
      </c>
      <c r="E23" s="68">
        <f>SUM(E24)</f>
        <v>2655</v>
      </c>
      <c r="F23" s="68">
        <f>SUM(F24)</f>
        <v>2655</v>
      </c>
    </row>
    <row r="24" spans="1:6" ht="51" x14ac:dyDescent="0.25">
      <c r="A24" s="37" t="s">
        <v>88</v>
      </c>
      <c r="B24" s="9">
        <v>2632</v>
      </c>
      <c r="C24" s="9">
        <v>2655</v>
      </c>
      <c r="D24" s="9">
        <v>2655</v>
      </c>
      <c r="E24" s="9">
        <v>2655</v>
      </c>
      <c r="F24" s="9">
        <v>2655</v>
      </c>
    </row>
    <row r="25" spans="1:6" x14ac:dyDescent="0.25">
      <c r="A25" s="41" t="s">
        <v>94</v>
      </c>
      <c r="B25" s="68">
        <f>SUM(B26)</f>
        <v>6940</v>
      </c>
      <c r="C25" s="68">
        <f>SUM(C26)</f>
        <v>0</v>
      </c>
      <c r="D25" s="68">
        <f>SUM(D26)</f>
        <v>0</v>
      </c>
      <c r="E25" s="68">
        <f>SUM(E26)</f>
        <v>0</v>
      </c>
      <c r="F25" s="68">
        <f>SUM(F26)</f>
        <v>0</v>
      </c>
    </row>
    <row r="26" spans="1:6" ht="25.5" x14ac:dyDescent="0.25">
      <c r="A26" s="37" t="s">
        <v>95</v>
      </c>
      <c r="B26" s="9">
        <v>6940</v>
      </c>
      <c r="C26" s="9">
        <v>0</v>
      </c>
      <c r="D26" s="9">
        <v>0</v>
      </c>
      <c r="E26" s="9">
        <v>0</v>
      </c>
      <c r="F26" s="9">
        <v>0</v>
      </c>
    </row>
    <row r="27" spans="1:6" x14ac:dyDescent="0.25">
      <c r="A27" s="69"/>
      <c r="B27" s="70"/>
      <c r="C27" s="70"/>
      <c r="D27" s="70"/>
      <c r="E27" s="70"/>
      <c r="F27" s="70"/>
    </row>
    <row r="29" spans="1:6" ht="15.75" customHeight="1" x14ac:dyDescent="0.25">
      <c r="A29" s="85" t="s">
        <v>56</v>
      </c>
      <c r="B29" s="85"/>
      <c r="C29" s="85"/>
      <c r="D29" s="85"/>
      <c r="E29" s="85"/>
      <c r="F29" s="85"/>
    </row>
    <row r="30" spans="1:6" ht="18" x14ac:dyDescent="0.25">
      <c r="A30" s="4"/>
      <c r="B30" s="4"/>
      <c r="C30" s="4"/>
      <c r="D30" s="4"/>
      <c r="E30" s="5"/>
      <c r="F30" s="5"/>
    </row>
    <row r="31" spans="1:6" ht="25.5" x14ac:dyDescent="0.25">
      <c r="A31" s="20" t="s">
        <v>57</v>
      </c>
      <c r="B31" s="19" t="s">
        <v>39</v>
      </c>
      <c r="C31" s="20" t="s">
        <v>40</v>
      </c>
      <c r="D31" s="20" t="s">
        <v>37</v>
      </c>
      <c r="E31" s="20" t="s">
        <v>31</v>
      </c>
      <c r="F31" s="20" t="s">
        <v>38</v>
      </c>
    </row>
    <row r="32" spans="1:6" x14ac:dyDescent="0.25">
      <c r="A32" s="41" t="s">
        <v>1</v>
      </c>
      <c r="B32" s="66">
        <f>SUM(B33+B35+B38+B43+B47+B49)</f>
        <v>5212828</v>
      </c>
      <c r="C32" s="66">
        <f>SUM(C33+C35+C38+C43+C47+C49)</f>
        <v>5471206</v>
      </c>
      <c r="D32" s="66">
        <f>SUM(D33+D35+D38+D43+D47)</f>
        <v>6248041</v>
      </c>
      <c r="E32" s="66">
        <f>SUM(E33+E35+E38+E43+E47)</f>
        <v>5977942</v>
      </c>
      <c r="F32" s="66">
        <f>SUM(F33+F35+F38+F43+F47)</f>
        <v>6033942</v>
      </c>
    </row>
    <row r="33" spans="1:6" ht="15.75" customHeight="1" x14ac:dyDescent="0.25">
      <c r="A33" s="24" t="s">
        <v>60</v>
      </c>
      <c r="B33" s="68">
        <f>SUM(B34)</f>
        <v>530184</v>
      </c>
      <c r="C33" s="68">
        <f>SUM(C34)</f>
        <v>317406</v>
      </c>
      <c r="D33" s="68">
        <f>SUM(D34)</f>
        <v>35835</v>
      </c>
      <c r="E33" s="68">
        <f>SUM(E34)</f>
        <v>35835</v>
      </c>
      <c r="F33" s="68">
        <f>SUM(F34)</f>
        <v>35835</v>
      </c>
    </row>
    <row r="34" spans="1:6" x14ac:dyDescent="0.25">
      <c r="A34" s="13" t="s">
        <v>61</v>
      </c>
      <c r="B34" s="9">
        <v>530184</v>
      </c>
      <c r="C34" s="9">
        <v>317406</v>
      </c>
      <c r="D34" s="9">
        <v>35835</v>
      </c>
      <c r="E34" s="9">
        <v>35835</v>
      </c>
      <c r="F34" s="9">
        <v>35835</v>
      </c>
    </row>
    <row r="35" spans="1:6" x14ac:dyDescent="0.25">
      <c r="A35" s="24" t="s">
        <v>62</v>
      </c>
      <c r="B35" s="68">
        <f>SUM(B36:B37)</f>
        <v>710263</v>
      </c>
      <c r="C35" s="68">
        <f>SUM(C36:C37)</f>
        <v>1519530</v>
      </c>
      <c r="D35" s="68">
        <f>SUM(D36:D37)</f>
        <v>2319099</v>
      </c>
      <c r="E35" s="68">
        <f>SUM(E36:E37)</f>
        <v>2043100</v>
      </c>
      <c r="F35" s="68">
        <f>SUM(F36:F37)</f>
        <v>2093100</v>
      </c>
    </row>
    <row r="36" spans="1:6" ht="25.5" x14ac:dyDescent="0.25">
      <c r="A36" s="17" t="s">
        <v>90</v>
      </c>
      <c r="B36" s="9">
        <v>710263</v>
      </c>
      <c r="C36" s="9">
        <v>1227540</v>
      </c>
      <c r="D36" s="9">
        <v>1876683</v>
      </c>
      <c r="E36" s="9">
        <v>2043100</v>
      </c>
      <c r="F36" s="9">
        <v>2093100</v>
      </c>
    </row>
    <row r="37" spans="1:6" ht="25.5" x14ac:dyDescent="0.25">
      <c r="A37" s="17" t="s">
        <v>91</v>
      </c>
      <c r="B37" s="9">
        <v>0</v>
      </c>
      <c r="C37" s="9">
        <v>291990</v>
      </c>
      <c r="D37" s="9">
        <v>442416</v>
      </c>
      <c r="E37" s="9">
        <v>0</v>
      </c>
      <c r="F37" s="9">
        <v>0</v>
      </c>
    </row>
    <row r="38" spans="1:6" ht="25.5" x14ac:dyDescent="0.25">
      <c r="A38" s="11" t="s">
        <v>59</v>
      </c>
      <c r="B38" s="68">
        <f>SUM(B39:B41)</f>
        <v>3916769</v>
      </c>
      <c r="C38" s="68">
        <f>SUM(C39:C42)</f>
        <v>3591009</v>
      </c>
      <c r="D38" s="68">
        <f>SUM(D39:D41)</f>
        <v>3890452</v>
      </c>
      <c r="E38" s="68">
        <f>SUM(E39:E41)</f>
        <v>3896352</v>
      </c>
      <c r="F38" s="68">
        <f>SUM(F39:F41)</f>
        <v>3902352</v>
      </c>
    </row>
    <row r="39" spans="1:6" ht="25.5" x14ac:dyDescent="0.25">
      <c r="A39" s="17" t="s">
        <v>89</v>
      </c>
      <c r="B39" s="9">
        <v>573575</v>
      </c>
      <c r="C39" s="9">
        <v>573798</v>
      </c>
      <c r="D39" s="9">
        <v>573798</v>
      </c>
      <c r="E39" s="9">
        <v>573798</v>
      </c>
      <c r="F39" s="9">
        <v>573798</v>
      </c>
    </row>
    <row r="40" spans="1:6" ht="25.5" x14ac:dyDescent="0.25">
      <c r="A40" s="17" t="s">
        <v>85</v>
      </c>
      <c r="B40" s="9">
        <v>107639</v>
      </c>
      <c r="C40" s="9">
        <v>111222</v>
      </c>
      <c r="D40" s="9">
        <v>125200</v>
      </c>
      <c r="E40" s="9">
        <v>131100</v>
      </c>
      <c r="F40" s="9">
        <v>137100</v>
      </c>
    </row>
    <row r="41" spans="1:6" ht="25.5" x14ac:dyDescent="0.25">
      <c r="A41" s="17" t="s">
        <v>86</v>
      </c>
      <c r="B41" s="9">
        <v>3235555</v>
      </c>
      <c r="C41" s="9">
        <v>2733449</v>
      </c>
      <c r="D41" s="9">
        <v>3191454</v>
      </c>
      <c r="E41" s="9">
        <v>3191454</v>
      </c>
      <c r="F41" s="9">
        <v>3191454</v>
      </c>
    </row>
    <row r="42" spans="1:6" ht="38.25" x14ac:dyDescent="0.25">
      <c r="A42" s="17" t="s">
        <v>97</v>
      </c>
      <c r="B42" s="9">
        <v>0</v>
      </c>
      <c r="C42" s="9">
        <v>172540</v>
      </c>
      <c r="D42" s="9"/>
      <c r="E42" s="9"/>
      <c r="F42" s="9"/>
    </row>
    <row r="43" spans="1:6" x14ac:dyDescent="0.25">
      <c r="A43" s="41" t="s">
        <v>58</v>
      </c>
      <c r="B43" s="68">
        <f>SUM(B44:B45)</f>
        <v>46040</v>
      </c>
      <c r="C43" s="68">
        <f>SUM(C44:C46)</f>
        <v>40606</v>
      </c>
      <c r="D43" s="68">
        <f>SUM(D45)</f>
        <v>0</v>
      </c>
      <c r="E43" s="68">
        <f>SUM(E45)</f>
        <v>0</v>
      </c>
      <c r="F43" s="68">
        <f>SUM(F45)</f>
        <v>0</v>
      </c>
    </row>
    <row r="44" spans="1:6" x14ac:dyDescent="0.25">
      <c r="A44" s="13" t="s">
        <v>92</v>
      </c>
      <c r="B44" s="71">
        <v>38988</v>
      </c>
      <c r="C44" s="71">
        <v>0</v>
      </c>
      <c r="D44" s="68"/>
      <c r="E44" s="68"/>
      <c r="F44" s="68"/>
    </row>
    <row r="45" spans="1:6" ht="25.5" x14ac:dyDescent="0.25">
      <c r="A45" s="17" t="s">
        <v>93</v>
      </c>
      <c r="B45" s="9">
        <v>7052</v>
      </c>
      <c r="C45" s="9">
        <v>0</v>
      </c>
      <c r="D45" s="9">
        <v>0</v>
      </c>
      <c r="E45" s="9">
        <v>0</v>
      </c>
      <c r="F45" s="9">
        <v>0</v>
      </c>
    </row>
    <row r="46" spans="1:6" ht="25.5" x14ac:dyDescent="0.25">
      <c r="A46" s="17" t="s">
        <v>96</v>
      </c>
      <c r="B46" s="9">
        <v>0</v>
      </c>
      <c r="C46" s="9">
        <v>40606</v>
      </c>
      <c r="D46" s="9"/>
      <c r="E46" s="9"/>
      <c r="F46" s="9"/>
    </row>
    <row r="47" spans="1:6" ht="38.25" x14ac:dyDescent="0.25">
      <c r="A47" s="41" t="s">
        <v>87</v>
      </c>
      <c r="B47" s="68">
        <f>SUM(B48)</f>
        <v>2632</v>
      </c>
      <c r="C47" s="68">
        <f>SUM(C48)</f>
        <v>2655</v>
      </c>
      <c r="D47" s="68">
        <f>SUM(D48)</f>
        <v>2655</v>
      </c>
      <c r="E47" s="68">
        <f>SUM(E48)</f>
        <v>2655</v>
      </c>
      <c r="F47" s="68">
        <f>SUM(F48)</f>
        <v>2655</v>
      </c>
    </row>
    <row r="48" spans="1:6" ht="51" x14ac:dyDescent="0.25">
      <c r="A48" s="37" t="s">
        <v>88</v>
      </c>
      <c r="B48" s="9">
        <v>2632</v>
      </c>
      <c r="C48" s="9">
        <v>2655</v>
      </c>
      <c r="D48" s="9">
        <v>2655</v>
      </c>
      <c r="E48" s="9">
        <v>2655</v>
      </c>
      <c r="F48" s="9">
        <v>2655</v>
      </c>
    </row>
    <row r="49" spans="1:6" x14ac:dyDescent="0.25">
      <c r="A49" s="41" t="s">
        <v>94</v>
      </c>
      <c r="B49" s="68">
        <f>SUM(B50)</f>
        <v>6940</v>
      </c>
      <c r="C49" s="68">
        <f>SUM(C50)</f>
        <v>0</v>
      </c>
      <c r="D49" s="68"/>
      <c r="E49" s="68"/>
      <c r="F49" s="68"/>
    </row>
    <row r="50" spans="1:6" ht="25.5" x14ac:dyDescent="0.25">
      <c r="A50" s="37" t="s">
        <v>95</v>
      </c>
      <c r="B50" s="9">
        <v>6940</v>
      </c>
      <c r="C50" s="9">
        <v>0</v>
      </c>
      <c r="D50" s="9"/>
      <c r="E50" s="9"/>
      <c r="F50" s="9"/>
    </row>
  </sheetData>
  <mergeCells count="5">
    <mergeCell ref="A3:F3"/>
    <mergeCell ref="A5:F5"/>
    <mergeCell ref="A7:F7"/>
    <mergeCell ref="A29:F29"/>
    <mergeCell ref="A1:J1"/>
  </mergeCells>
  <pageMargins left="0.7" right="0.7" top="0.75" bottom="0.75" header="0.3" footer="0.3"/>
  <pageSetup paperSize="9" scale="4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22"/>
  <sheetViews>
    <sheetView zoomScaleNormal="100" workbookViewId="0">
      <selection activeCell="A21" sqref="A21"/>
    </sheetView>
  </sheetViews>
  <sheetFormatPr defaultRowHeight="15" x14ac:dyDescent="0.25"/>
  <cols>
    <col min="1" max="1" width="37.7109375" customWidth="1"/>
    <col min="2" max="6" width="25.28515625" customWidth="1"/>
  </cols>
  <sheetData>
    <row r="1" spans="1:10" ht="42" customHeight="1" x14ac:dyDescent="0.25">
      <c r="A1" s="85" t="s">
        <v>78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ht="18" customHeight="1" x14ac:dyDescent="0.25">
      <c r="A2" s="4"/>
      <c r="B2" s="4"/>
      <c r="C2" s="4"/>
      <c r="D2" s="4"/>
      <c r="E2" s="4"/>
      <c r="F2" s="4"/>
    </row>
    <row r="3" spans="1:10" ht="15.75" x14ac:dyDescent="0.25">
      <c r="A3" s="85" t="s">
        <v>24</v>
      </c>
      <c r="B3" s="85"/>
      <c r="C3" s="85"/>
      <c r="D3" s="85"/>
      <c r="E3" s="98"/>
      <c r="F3" s="98"/>
    </row>
    <row r="4" spans="1:10" ht="18" x14ac:dyDescent="0.25">
      <c r="A4" s="4"/>
      <c r="B4" s="4"/>
      <c r="C4" s="4"/>
      <c r="D4" s="4"/>
      <c r="E4" s="5"/>
      <c r="F4" s="5"/>
    </row>
    <row r="5" spans="1:10" ht="18" customHeight="1" x14ac:dyDescent="0.25">
      <c r="A5" s="85" t="s">
        <v>4</v>
      </c>
      <c r="B5" s="86"/>
      <c r="C5" s="86"/>
      <c r="D5" s="86"/>
      <c r="E5" s="86"/>
      <c r="F5" s="86"/>
    </row>
    <row r="6" spans="1:10" ht="18" x14ac:dyDescent="0.25">
      <c r="A6" s="4"/>
      <c r="B6" s="4"/>
      <c r="C6" s="4"/>
      <c r="D6" s="4"/>
      <c r="E6" s="5"/>
      <c r="F6" s="5"/>
    </row>
    <row r="7" spans="1:10" ht="15.75" x14ac:dyDescent="0.25">
      <c r="A7" s="85" t="s">
        <v>14</v>
      </c>
      <c r="B7" s="103"/>
      <c r="C7" s="103"/>
      <c r="D7" s="103"/>
      <c r="E7" s="103"/>
      <c r="F7" s="103"/>
    </row>
    <row r="8" spans="1:10" ht="18" x14ac:dyDescent="0.25">
      <c r="A8" s="4"/>
      <c r="B8" s="4"/>
      <c r="C8" s="4"/>
      <c r="D8" s="4"/>
      <c r="E8" s="5"/>
      <c r="F8" s="5"/>
    </row>
    <row r="9" spans="1:10" ht="25.5" x14ac:dyDescent="0.25">
      <c r="A9" s="20" t="s">
        <v>57</v>
      </c>
      <c r="B9" s="19" t="s">
        <v>39</v>
      </c>
      <c r="C9" s="20" t="s">
        <v>40</v>
      </c>
      <c r="D9" s="20" t="s">
        <v>37</v>
      </c>
      <c r="E9" s="20" t="s">
        <v>31</v>
      </c>
      <c r="F9" s="20" t="s">
        <v>38</v>
      </c>
    </row>
    <row r="10" spans="1:10" ht="15.75" customHeight="1" x14ac:dyDescent="0.25">
      <c r="A10" s="11" t="s">
        <v>15</v>
      </c>
      <c r="B10" s="72">
        <f>SUM(B16)</f>
        <v>5212828</v>
      </c>
      <c r="C10" s="72">
        <f>SUM(C16)</f>
        <v>5471206</v>
      </c>
      <c r="D10" s="72">
        <f>SUM(D16)</f>
        <v>6248041</v>
      </c>
      <c r="E10" s="72">
        <f>SUM(E16)</f>
        <v>5977942</v>
      </c>
      <c r="F10" s="72">
        <f>SUM(F16)</f>
        <v>6033942</v>
      </c>
    </row>
    <row r="11" spans="1:10" ht="15.75" customHeight="1" x14ac:dyDescent="0.25">
      <c r="A11" s="11" t="s">
        <v>16</v>
      </c>
      <c r="B11" s="8"/>
      <c r="C11" s="8"/>
      <c r="D11" s="8"/>
      <c r="E11" s="8"/>
      <c r="F11" s="8"/>
    </row>
    <row r="12" spans="1:10" ht="25.5" x14ac:dyDescent="0.25">
      <c r="A12" s="17" t="s">
        <v>17</v>
      </c>
      <c r="B12" s="8"/>
      <c r="C12" s="8"/>
      <c r="D12" s="8"/>
      <c r="E12" s="8"/>
      <c r="F12" s="8"/>
    </row>
    <row r="13" spans="1:10" x14ac:dyDescent="0.25">
      <c r="A13" s="16" t="s">
        <v>18</v>
      </c>
      <c r="B13" s="8"/>
      <c r="C13" s="8"/>
      <c r="D13" s="8"/>
      <c r="E13" s="8"/>
      <c r="F13" s="8"/>
    </row>
    <row r="14" spans="1:10" x14ac:dyDescent="0.25">
      <c r="A14" s="11" t="s">
        <v>19</v>
      </c>
      <c r="B14" s="8"/>
      <c r="C14" s="8"/>
      <c r="D14" s="8"/>
      <c r="E14" s="8"/>
      <c r="F14" s="8"/>
    </row>
    <row r="15" spans="1:10" ht="25.5" x14ac:dyDescent="0.25">
      <c r="A15" s="18" t="s">
        <v>20</v>
      </c>
      <c r="B15" s="8"/>
      <c r="C15" s="8"/>
      <c r="D15" s="8"/>
      <c r="E15" s="8"/>
      <c r="F15" s="8"/>
    </row>
    <row r="16" spans="1:10" x14ac:dyDescent="0.25">
      <c r="A16" s="11" t="s">
        <v>98</v>
      </c>
      <c r="B16" s="72">
        <f>SUM(B17+B19)</f>
        <v>5212828</v>
      </c>
      <c r="C16" s="72">
        <f>SUM(C17+C19)</f>
        <v>5471206</v>
      </c>
      <c r="D16" s="72">
        <f>SUM(D17+D19+D21)</f>
        <v>6248041</v>
      </c>
      <c r="E16" s="72">
        <f>SUM(E17+E19+E21)</f>
        <v>5977942</v>
      </c>
      <c r="F16" s="72">
        <f>SUM(F17+F19+F21)</f>
        <v>6033942</v>
      </c>
    </row>
    <row r="17" spans="1:6" x14ac:dyDescent="0.25">
      <c r="A17" s="17" t="s">
        <v>99</v>
      </c>
      <c r="B17" s="8">
        <f>SUM(B18)</f>
        <v>5210672</v>
      </c>
      <c r="C17" s="8">
        <f>SUM(C18)</f>
        <v>5444662</v>
      </c>
      <c r="D17" s="8">
        <f>SUM(D18)</f>
        <v>6221497</v>
      </c>
      <c r="E17" s="8">
        <f>SUM(E18)</f>
        <v>5951398</v>
      </c>
      <c r="F17" s="8">
        <f>SUM(F18)</f>
        <v>6007398</v>
      </c>
    </row>
    <row r="18" spans="1:6" x14ac:dyDescent="0.25">
      <c r="A18" s="16" t="s">
        <v>100</v>
      </c>
      <c r="B18" s="8">
        <v>5210672</v>
      </c>
      <c r="C18" s="8">
        <v>5444662</v>
      </c>
      <c r="D18" s="8">
        <v>6221497</v>
      </c>
      <c r="E18" s="8">
        <v>5951398</v>
      </c>
      <c r="F18" s="8">
        <v>6007398</v>
      </c>
    </row>
    <row r="19" spans="1:6" x14ac:dyDescent="0.25">
      <c r="A19" s="17" t="s">
        <v>101</v>
      </c>
      <c r="B19" s="8">
        <f>SUM(B20)</f>
        <v>2156</v>
      </c>
      <c r="C19" s="8">
        <f>SUM(C20)</f>
        <v>26544</v>
      </c>
      <c r="D19" s="8">
        <f>SUM(D20)</f>
        <v>0</v>
      </c>
      <c r="E19" s="8">
        <f>SUM(E20)</f>
        <v>0</v>
      </c>
      <c r="F19" s="8">
        <f>SUM(F20)</f>
        <v>0</v>
      </c>
    </row>
    <row r="20" spans="1:6" x14ac:dyDescent="0.25">
      <c r="A20" s="16" t="s">
        <v>102</v>
      </c>
      <c r="B20" s="8">
        <v>2156</v>
      </c>
      <c r="C20" s="8">
        <v>26544</v>
      </c>
      <c r="D20" s="8">
        <v>0</v>
      </c>
      <c r="E20" s="8">
        <v>0</v>
      </c>
      <c r="F20" s="8">
        <v>0</v>
      </c>
    </row>
    <row r="21" spans="1:6" ht="25.5" x14ac:dyDescent="0.25">
      <c r="A21" s="80" t="s">
        <v>160</v>
      </c>
      <c r="B21" s="8">
        <f>SUM(B22)</f>
        <v>0</v>
      </c>
      <c r="C21" s="8">
        <f>SUM(C22)</f>
        <v>0</v>
      </c>
      <c r="D21" s="8">
        <f>SUM(D22)</f>
        <v>26544</v>
      </c>
      <c r="E21" s="8">
        <f>SUM(E22)</f>
        <v>26544</v>
      </c>
      <c r="F21" s="8">
        <f>SUM(F22)</f>
        <v>26544</v>
      </c>
    </row>
    <row r="22" spans="1:6" ht="25.5" x14ac:dyDescent="0.25">
      <c r="A22" s="79" t="s">
        <v>159</v>
      </c>
      <c r="B22" s="8">
        <v>0</v>
      </c>
      <c r="C22" s="8">
        <v>0</v>
      </c>
      <c r="D22" s="8">
        <v>26544</v>
      </c>
      <c r="E22" s="8">
        <v>26544</v>
      </c>
      <c r="F22" s="8">
        <v>26544</v>
      </c>
    </row>
  </sheetData>
  <mergeCells count="4">
    <mergeCell ref="A3:F3"/>
    <mergeCell ref="A5:F5"/>
    <mergeCell ref="A7:F7"/>
    <mergeCell ref="A1:J1"/>
  </mergeCells>
  <pageMargins left="0.7" right="0.7" top="0.75" bottom="0.75" header="0.3" footer="0.3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14"/>
  <sheetViews>
    <sheetView zoomScaleNormal="100" workbookViewId="0">
      <selection activeCell="D8" sqref="D8:D9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8" width="25.28515625" customWidth="1"/>
  </cols>
  <sheetData>
    <row r="1" spans="1:10" ht="42" customHeight="1" x14ac:dyDescent="0.25">
      <c r="A1" s="85" t="s">
        <v>78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ht="18" customHeight="1" x14ac:dyDescent="0.25">
      <c r="A2" s="4"/>
      <c r="B2" s="4"/>
      <c r="C2" s="4"/>
      <c r="D2" s="4"/>
      <c r="E2" s="4"/>
      <c r="F2" s="4"/>
      <c r="G2" s="4"/>
      <c r="H2" s="4"/>
    </row>
    <row r="3" spans="1:10" ht="15.75" customHeight="1" x14ac:dyDescent="0.25">
      <c r="A3" s="85" t="s">
        <v>24</v>
      </c>
      <c r="B3" s="85"/>
      <c r="C3" s="85"/>
      <c r="D3" s="85"/>
      <c r="E3" s="85"/>
      <c r="F3" s="85"/>
      <c r="G3" s="85"/>
      <c r="H3" s="85"/>
    </row>
    <row r="4" spans="1:10" ht="18" x14ac:dyDescent="0.25">
      <c r="A4" s="4"/>
      <c r="B4" s="4"/>
      <c r="C4" s="4"/>
      <c r="D4" s="4"/>
      <c r="E4" s="4"/>
      <c r="F4" s="4"/>
      <c r="G4" s="5"/>
      <c r="H4" s="5"/>
    </row>
    <row r="5" spans="1:10" ht="18" customHeight="1" x14ac:dyDescent="0.25">
      <c r="A5" s="85" t="s">
        <v>64</v>
      </c>
      <c r="B5" s="85"/>
      <c r="C5" s="85"/>
      <c r="D5" s="85"/>
      <c r="E5" s="85"/>
      <c r="F5" s="85"/>
      <c r="G5" s="85"/>
      <c r="H5" s="85"/>
    </row>
    <row r="6" spans="1:10" ht="18" x14ac:dyDescent="0.25">
      <c r="A6" s="4"/>
      <c r="B6" s="4"/>
      <c r="C6" s="4"/>
      <c r="D6" s="4"/>
      <c r="E6" s="4"/>
      <c r="F6" s="4"/>
      <c r="G6" s="5"/>
      <c r="H6" s="5"/>
    </row>
    <row r="7" spans="1:10" ht="25.5" x14ac:dyDescent="0.25">
      <c r="A7" s="20" t="s">
        <v>5</v>
      </c>
      <c r="B7" s="19" t="s">
        <v>6</v>
      </c>
      <c r="C7" s="19" t="s">
        <v>36</v>
      </c>
      <c r="D7" s="19" t="s">
        <v>39</v>
      </c>
      <c r="E7" s="20" t="s">
        <v>40</v>
      </c>
      <c r="F7" s="20" t="s">
        <v>37</v>
      </c>
      <c r="G7" s="20" t="s">
        <v>31</v>
      </c>
      <c r="H7" s="20" t="s">
        <v>38</v>
      </c>
    </row>
    <row r="8" spans="1:10" x14ac:dyDescent="0.25">
      <c r="A8" s="39"/>
      <c r="B8" s="40"/>
      <c r="C8" s="38" t="s">
        <v>66</v>
      </c>
      <c r="D8" s="65">
        <f>SUM(D9)</f>
        <v>46305</v>
      </c>
      <c r="E8" s="65">
        <f>SUM(E9+E12)</f>
        <v>337840</v>
      </c>
      <c r="F8" s="65">
        <f>SUM(F9+F12)</f>
        <v>337840</v>
      </c>
      <c r="G8" s="65">
        <f>SUM(G9+G12)</f>
        <v>337840</v>
      </c>
      <c r="H8" s="65">
        <f>SUM(H9+H12)</f>
        <v>337840</v>
      </c>
    </row>
    <row r="9" spans="1:10" ht="25.5" x14ac:dyDescent="0.25">
      <c r="A9" s="11">
        <v>8</v>
      </c>
      <c r="B9" s="11"/>
      <c r="C9" s="11" t="s">
        <v>21</v>
      </c>
      <c r="D9" s="72">
        <f>SUM(D10)</f>
        <v>46305</v>
      </c>
      <c r="E9" s="72">
        <f>SUM(E10)</f>
        <v>0</v>
      </c>
      <c r="F9" s="72">
        <f>SUM(F10)</f>
        <v>0</v>
      </c>
      <c r="G9" s="72">
        <f>SUM(G10)</f>
        <v>0</v>
      </c>
      <c r="H9" s="72">
        <f>SUM(H10)</f>
        <v>0</v>
      </c>
    </row>
    <row r="10" spans="1:10" ht="25.5" x14ac:dyDescent="0.25">
      <c r="A10" s="11"/>
      <c r="B10" s="15">
        <v>83</v>
      </c>
      <c r="C10" s="15" t="s">
        <v>103</v>
      </c>
      <c r="D10" s="8">
        <v>46305</v>
      </c>
      <c r="E10" s="8">
        <v>0</v>
      </c>
      <c r="F10" s="8">
        <v>0</v>
      </c>
      <c r="G10" s="8">
        <v>0</v>
      </c>
      <c r="H10" s="8">
        <v>0</v>
      </c>
    </row>
    <row r="11" spans="1:10" x14ac:dyDescent="0.25">
      <c r="A11" s="11"/>
      <c r="B11" s="15"/>
      <c r="C11" s="42"/>
      <c r="D11" s="8"/>
      <c r="E11" s="8"/>
      <c r="F11" s="8"/>
      <c r="G11" s="8"/>
      <c r="H11" s="8"/>
    </row>
    <row r="12" spans="1:10" x14ac:dyDescent="0.25">
      <c r="A12" s="11"/>
      <c r="B12" s="15"/>
      <c r="C12" s="38" t="s">
        <v>68</v>
      </c>
      <c r="D12" s="65">
        <f t="shared" ref="D12:H13" si="0">SUM(D13)</f>
        <v>337840</v>
      </c>
      <c r="E12" s="65">
        <f t="shared" si="0"/>
        <v>337840</v>
      </c>
      <c r="F12" s="65">
        <f t="shared" si="0"/>
        <v>337840</v>
      </c>
      <c r="G12" s="65">
        <f t="shared" si="0"/>
        <v>337840</v>
      </c>
      <c r="H12" s="65">
        <f t="shared" si="0"/>
        <v>337840</v>
      </c>
    </row>
    <row r="13" spans="1:10" ht="25.5" x14ac:dyDescent="0.25">
      <c r="A13" s="14">
        <v>5</v>
      </c>
      <c r="B13" s="14"/>
      <c r="C13" s="24" t="s">
        <v>22</v>
      </c>
      <c r="D13" s="72">
        <f t="shared" si="0"/>
        <v>337840</v>
      </c>
      <c r="E13" s="72">
        <f t="shared" si="0"/>
        <v>337840</v>
      </c>
      <c r="F13" s="72">
        <f t="shared" si="0"/>
        <v>337840</v>
      </c>
      <c r="G13" s="72">
        <f t="shared" si="0"/>
        <v>337840</v>
      </c>
      <c r="H13" s="72">
        <f t="shared" si="0"/>
        <v>337840</v>
      </c>
    </row>
    <row r="14" spans="1:10" ht="25.5" x14ac:dyDescent="0.25">
      <c r="A14" s="15"/>
      <c r="B14" s="15">
        <v>54</v>
      </c>
      <c r="C14" s="25" t="s">
        <v>28</v>
      </c>
      <c r="D14" s="8">
        <v>337840</v>
      </c>
      <c r="E14" s="8">
        <v>337840</v>
      </c>
      <c r="F14" s="8">
        <v>337840</v>
      </c>
      <c r="G14" s="8">
        <v>337840</v>
      </c>
      <c r="H14" s="8">
        <v>337840</v>
      </c>
    </row>
  </sheetData>
  <mergeCells count="3">
    <mergeCell ref="A3:H3"/>
    <mergeCell ref="A5:H5"/>
    <mergeCell ref="A1:J1"/>
  </mergeCells>
  <pageMargins left="0.7" right="0.7" top="0.75" bottom="0.75" header="0.3" footer="0.3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18"/>
  <sheetViews>
    <sheetView workbookViewId="0">
      <selection activeCell="A7" sqref="A7"/>
    </sheetView>
  </sheetViews>
  <sheetFormatPr defaultRowHeight="15" x14ac:dyDescent="0.25"/>
  <cols>
    <col min="1" max="6" width="25.28515625" customWidth="1"/>
  </cols>
  <sheetData>
    <row r="1" spans="1:10" ht="42" customHeight="1" x14ac:dyDescent="0.25">
      <c r="A1" s="85" t="s">
        <v>78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ht="18" customHeight="1" x14ac:dyDescent="0.25">
      <c r="A2" s="4"/>
      <c r="B2" s="4"/>
      <c r="C2" s="4"/>
      <c r="D2" s="4"/>
      <c r="E2" s="4"/>
      <c r="F2" s="4"/>
    </row>
    <row r="3" spans="1:10" ht="15.75" customHeight="1" x14ac:dyDescent="0.25">
      <c r="A3" s="85" t="s">
        <v>24</v>
      </c>
      <c r="B3" s="85"/>
      <c r="C3" s="85"/>
      <c r="D3" s="85"/>
      <c r="E3" s="85"/>
      <c r="F3" s="85"/>
    </row>
    <row r="4" spans="1:10" ht="18" x14ac:dyDescent="0.25">
      <c r="A4" s="4"/>
      <c r="B4" s="4"/>
      <c r="C4" s="4"/>
      <c r="D4" s="4"/>
      <c r="E4" s="5"/>
      <c r="F4" s="5"/>
    </row>
    <row r="5" spans="1:10" ht="18" customHeight="1" x14ac:dyDescent="0.25">
      <c r="A5" s="85" t="s">
        <v>65</v>
      </c>
      <c r="B5" s="85"/>
      <c r="C5" s="85"/>
      <c r="D5" s="85"/>
      <c r="E5" s="85"/>
      <c r="F5" s="85"/>
    </row>
    <row r="6" spans="1:10" ht="18" x14ac:dyDescent="0.25">
      <c r="A6" s="4"/>
      <c r="B6" s="4"/>
      <c r="C6" s="4"/>
      <c r="D6" s="4"/>
      <c r="E6" s="5"/>
      <c r="F6" s="5"/>
    </row>
    <row r="7" spans="1:10" ht="25.5" x14ac:dyDescent="0.25">
      <c r="A7" s="19" t="s">
        <v>57</v>
      </c>
      <c r="B7" s="19" t="s">
        <v>39</v>
      </c>
      <c r="C7" s="20" t="s">
        <v>40</v>
      </c>
      <c r="D7" s="20" t="s">
        <v>37</v>
      </c>
      <c r="E7" s="20" t="s">
        <v>31</v>
      </c>
      <c r="F7" s="20" t="s">
        <v>38</v>
      </c>
    </row>
    <row r="8" spans="1:10" x14ac:dyDescent="0.25">
      <c r="A8" s="11" t="s">
        <v>66</v>
      </c>
      <c r="B8" s="65">
        <f t="shared" ref="B8:F9" si="0">SUM(B9)</f>
        <v>46305</v>
      </c>
      <c r="C8" s="65">
        <f t="shared" si="0"/>
        <v>0</v>
      </c>
      <c r="D8" s="65">
        <f t="shared" si="0"/>
        <v>0</v>
      </c>
      <c r="E8" s="65">
        <f t="shared" si="0"/>
        <v>0</v>
      </c>
      <c r="F8" s="65">
        <f t="shared" si="0"/>
        <v>0</v>
      </c>
    </row>
    <row r="9" spans="1:10" ht="25.5" x14ac:dyDescent="0.25">
      <c r="A9" s="11" t="s">
        <v>67</v>
      </c>
      <c r="B9" s="72">
        <f t="shared" si="0"/>
        <v>46305</v>
      </c>
      <c r="C9" s="72">
        <f t="shared" si="0"/>
        <v>0</v>
      </c>
      <c r="D9" s="72">
        <f t="shared" si="0"/>
        <v>0</v>
      </c>
      <c r="E9" s="72">
        <f t="shared" si="0"/>
        <v>0</v>
      </c>
      <c r="F9" s="72">
        <f t="shared" si="0"/>
        <v>0</v>
      </c>
    </row>
    <row r="10" spans="1:10" ht="25.5" x14ac:dyDescent="0.25">
      <c r="A10" s="17" t="s">
        <v>95</v>
      </c>
      <c r="B10" s="8">
        <v>46305</v>
      </c>
      <c r="C10" s="8">
        <v>0</v>
      </c>
      <c r="D10" s="8">
        <v>0</v>
      </c>
      <c r="E10" s="8">
        <v>0</v>
      </c>
      <c r="F10" s="8">
        <v>0</v>
      </c>
    </row>
    <row r="11" spans="1:10" x14ac:dyDescent="0.25">
      <c r="A11" s="17"/>
      <c r="B11" s="8"/>
      <c r="C11" s="8"/>
      <c r="D11" s="8"/>
      <c r="E11" s="8"/>
      <c r="F11" s="8"/>
    </row>
    <row r="12" spans="1:10" x14ac:dyDescent="0.25">
      <c r="A12" s="11" t="s">
        <v>68</v>
      </c>
      <c r="B12" s="65">
        <f>SUM(B13+B15+B17)</f>
        <v>337840</v>
      </c>
      <c r="C12" s="65">
        <f>SUM(C13+C15+C17)</f>
        <v>337840</v>
      </c>
      <c r="D12" s="65">
        <f>SUM(D13+D15)</f>
        <v>337840</v>
      </c>
      <c r="E12" s="65">
        <f>SUM(E13+E15)</f>
        <v>337840</v>
      </c>
      <c r="F12" s="65">
        <f>SUM(F13+F15)</f>
        <v>337840</v>
      </c>
    </row>
    <row r="13" spans="1:10" ht="25.5" x14ac:dyDescent="0.25">
      <c r="A13" s="24" t="s">
        <v>59</v>
      </c>
      <c r="B13" s="72">
        <f>SUM(B14)</f>
        <v>265446</v>
      </c>
      <c r="C13" s="72">
        <f>SUM(C14)</f>
        <v>265445</v>
      </c>
      <c r="D13" s="72">
        <f>SUM(D14)</f>
        <v>265445</v>
      </c>
      <c r="E13" s="72">
        <f>SUM(E14)</f>
        <v>265445</v>
      </c>
      <c r="F13" s="72">
        <f>SUM(F14)</f>
        <v>265445</v>
      </c>
    </row>
    <row r="14" spans="1:10" ht="25.5" x14ac:dyDescent="0.25">
      <c r="A14" s="17" t="s">
        <v>89</v>
      </c>
      <c r="B14" s="8">
        <v>265446</v>
      </c>
      <c r="C14" s="8">
        <v>265445</v>
      </c>
      <c r="D14" s="8">
        <v>265445</v>
      </c>
      <c r="E14" s="8">
        <v>265445</v>
      </c>
      <c r="F14" s="8">
        <v>265445</v>
      </c>
    </row>
    <row r="15" spans="1:10" x14ac:dyDescent="0.25">
      <c r="A15" s="24" t="s">
        <v>62</v>
      </c>
      <c r="B15" s="72">
        <f>SUM(B16)</f>
        <v>65454</v>
      </c>
      <c r="C15" s="72">
        <f>SUM(C16)</f>
        <v>72395</v>
      </c>
      <c r="D15" s="72">
        <f>SUM(D16)</f>
        <v>72395</v>
      </c>
      <c r="E15" s="72">
        <f>SUM(E16)</f>
        <v>72395</v>
      </c>
      <c r="F15" s="72">
        <f>SUM(F16)</f>
        <v>72395</v>
      </c>
    </row>
    <row r="16" spans="1:10" x14ac:dyDescent="0.25">
      <c r="A16" s="13" t="s">
        <v>63</v>
      </c>
      <c r="B16" s="8">
        <v>65454</v>
      </c>
      <c r="C16" s="8">
        <v>72395</v>
      </c>
      <c r="D16" s="8">
        <v>72395</v>
      </c>
      <c r="E16" s="8">
        <v>72395</v>
      </c>
      <c r="F16" s="8">
        <v>72395</v>
      </c>
    </row>
    <row r="17" spans="1:6" ht="25.5" x14ac:dyDescent="0.25">
      <c r="A17" s="11" t="s">
        <v>67</v>
      </c>
      <c r="B17" s="72">
        <f>SUM(B18)</f>
        <v>6940</v>
      </c>
      <c r="C17" s="72">
        <f>SUM(C18)</f>
        <v>0</v>
      </c>
      <c r="D17" s="72">
        <f>SUM(D18)</f>
        <v>0</v>
      </c>
      <c r="E17" s="72">
        <f>SUM(E18)</f>
        <v>0</v>
      </c>
      <c r="F17" s="72">
        <f>SUM(F18)</f>
        <v>0</v>
      </c>
    </row>
    <row r="18" spans="1:6" ht="25.5" x14ac:dyDescent="0.25">
      <c r="A18" s="17" t="s">
        <v>95</v>
      </c>
      <c r="B18" s="8">
        <v>6940</v>
      </c>
      <c r="C18" s="8">
        <v>0</v>
      </c>
      <c r="D18" s="8">
        <v>0</v>
      </c>
      <c r="E18" s="8">
        <v>0</v>
      </c>
      <c r="F18" s="8">
        <v>0</v>
      </c>
    </row>
  </sheetData>
  <mergeCells count="3">
    <mergeCell ref="A3:F3"/>
    <mergeCell ref="A5:F5"/>
    <mergeCell ref="A1:J1"/>
  </mergeCells>
  <pageMargins left="0.7" right="0.7" top="0.75" bottom="0.75" header="0.3" footer="0.3"/>
  <pageSetup paperSize="9" scale="6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94"/>
  <sheetViews>
    <sheetView tabSelected="1" zoomScaleNormal="100" workbookViewId="0">
      <selection activeCell="D6" sqref="D6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8.7109375" customWidth="1"/>
    <col min="4" max="4" width="30" customWidth="1"/>
    <col min="5" max="9" width="25.28515625" customWidth="1"/>
  </cols>
  <sheetData>
    <row r="1" spans="1:11" ht="42" customHeight="1" x14ac:dyDescent="0.25">
      <c r="A1" s="85" t="s">
        <v>78</v>
      </c>
      <c r="B1" s="85"/>
      <c r="C1" s="85"/>
      <c r="D1" s="85"/>
      <c r="E1" s="85"/>
      <c r="F1" s="85"/>
      <c r="G1" s="85"/>
      <c r="H1" s="85"/>
      <c r="I1" s="85"/>
      <c r="J1" s="85"/>
    </row>
    <row r="2" spans="1:11" ht="18" x14ac:dyDescent="0.25">
      <c r="A2" s="4"/>
      <c r="B2" s="4"/>
      <c r="C2" s="4"/>
      <c r="D2" s="4"/>
      <c r="E2" s="4"/>
      <c r="F2" s="4"/>
      <c r="G2" s="4"/>
      <c r="H2" s="5"/>
      <c r="I2" s="5"/>
    </row>
    <row r="3" spans="1:11" ht="18" customHeight="1" x14ac:dyDescent="0.25">
      <c r="A3" s="85" t="s">
        <v>23</v>
      </c>
      <c r="B3" s="86"/>
      <c r="C3" s="86"/>
      <c r="D3" s="86"/>
      <c r="E3" s="86"/>
      <c r="F3" s="86"/>
      <c r="G3" s="86"/>
      <c r="H3" s="86"/>
      <c r="I3" s="86"/>
    </row>
    <row r="4" spans="1:11" ht="18" x14ac:dyDescent="0.25">
      <c r="A4" s="4"/>
      <c r="B4" s="4"/>
      <c r="C4" s="4"/>
      <c r="D4" s="4"/>
      <c r="E4" s="4"/>
      <c r="F4" s="4"/>
      <c r="G4" s="4"/>
      <c r="H4" s="5"/>
      <c r="I4" s="5"/>
    </row>
    <row r="5" spans="1:11" ht="25.5" customHeight="1" x14ac:dyDescent="0.25">
      <c r="A5" s="116" t="s">
        <v>25</v>
      </c>
      <c r="B5" s="117"/>
      <c r="C5" s="118"/>
      <c r="D5" s="19" t="s">
        <v>26</v>
      </c>
      <c r="E5" s="19" t="s">
        <v>39</v>
      </c>
      <c r="F5" s="20" t="s">
        <v>40</v>
      </c>
      <c r="G5" s="20" t="s">
        <v>37</v>
      </c>
      <c r="H5" s="20" t="s">
        <v>31</v>
      </c>
      <c r="I5" s="20" t="s">
        <v>38</v>
      </c>
    </row>
    <row r="6" spans="1:11" ht="42" customHeight="1" x14ac:dyDescent="0.25">
      <c r="A6" s="104" t="s">
        <v>105</v>
      </c>
      <c r="B6" s="105"/>
      <c r="C6" s="106"/>
      <c r="D6" s="27" t="s">
        <v>106</v>
      </c>
      <c r="E6" s="72">
        <f>SUM(E7+E49)</f>
        <v>4109069</v>
      </c>
      <c r="F6" s="73">
        <f>SUM(F7+F49)</f>
        <v>4580002</v>
      </c>
      <c r="G6" s="73">
        <f>SUM(G7+G49)</f>
        <v>5638408</v>
      </c>
      <c r="H6" s="73">
        <f>SUM(H7)</f>
        <v>5368309</v>
      </c>
      <c r="I6" s="73">
        <f>SUM(I7)</f>
        <v>5424309</v>
      </c>
      <c r="K6" s="67"/>
    </row>
    <row r="7" spans="1:11" ht="25.5" customHeight="1" x14ac:dyDescent="0.25">
      <c r="A7" s="104" t="s">
        <v>107</v>
      </c>
      <c r="B7" s="105"/>
      <c r="C7" s="106"/>
      <c r="D7" s="27" t="s">
        <v>108</v>
      </c>
      <c r="E7" s="72">
        <f>SUM(E8+E23+E26+E34+E40+E46)</f>
        <v>4102017</v>
      </c>
      <c r="F7" s="73">
        <f>SUM(F8+F20+F23+F26+F37+F43+F34)</f>
        <v>4580002</v>
      </c>
      <c r="G7" s="73">
        <f>SUM(G8+G20+G23+G26+G34+G37+G40+G43+G46)</f>
        <v>5638408</v>
      </c>
      <c r="H7" s="73">
        <f>SUM(H8+H20+H23+H26+H34+H37+H40+H43+H46)</f>
        <v>5368309</v>
      </c>
      <c r="I7" s="73">
        <f>SUM(I8+I23+I26+I34)</f>
        <v>5424309</v>
      </c>
    </row>
    <row r="8" spans="1:11" ht="15" customHeight="1" x14ac:dyDescent="0.25">
      <c r="A8" s="107" t="s">
        <v>109</v>
      </c>
      <c r="B8" s="108"/>
      <c r="C8" s="109"/>
      <c r="D8" s="37" t="s">
        <v>110</v>
      </c>
      <c r="E8" s="76">
        <f>SUM(E9+E14+E18)</f>
        <v>710263</v>
      </c>
      <c r="F8" s="74">
        <f>SUM(F9+F14+F18)</f>
        <v>1227540</v>
      </c>
      <c r="G8" s="74">
        <f>SUM(G9+G18)</f>
        <v>1876683</v>
      </c>
      <c r="H8" s="74">
        <f>SUM(H9+H18)</f>
        <v>2043100</v>
      </c>
      <c r="I8" s="75">
        <f>SUM(I9+I18)</f>
        <v>2093100</v>
      </c>
      <c r="K8" s="67"/>
    </row>
    <row r="9" spans="1:11" x14ac:dyDescent="0.25">
      <c r="A9" s="113">
        <v>3</v>
      </c>
      <c r="B9" s="114"/>
      <c r="C9" s="115"/>
      <c r="D9" s="26" t="s">
        <v>10</v>
      </c>
      <c r="E9" s="8">
        <f>SUM(E10:E13)</f>
        <v>644809</v>
      </c>
      <c r="F9" s="9">
        <f>SUM(F10:F13)</f>
        <v>1155145</v>
      </c>
      <c r="G9" s="9">
        <f>SUM(G10:G13)</f>
        <v>1804288</v>
      </c>
      <c r="H9" s="9">
        <f>SUM(H10:H12)</f>
        <v>1970705</v>
      </c>
      <c r="I9" s="10">
        <f>SUM(I10:I12)</f>
        <v>2020705</v>
      </c>
      <c r="K9" s="67"/>
    </row>
    <row r="10" spans="1:11" x14ac:dyDescent="0.25">
      <c r="A10" s="110">
        <v>31</v>
      </c>
      <c r="B10" s="111"/>
      <c r="C10" s="112"/>
      <c r="D10" s="26" t="s">
        <v>11</v>
      </c>
      <c r="E10" s="8">
        <v>330492</v>
      </c>
      <c r="F10" s="9">
        <v>545373</v>
      </c>
      <c r="G10" s="9">
        <v>1025658</v>
      </c>
      <c r="H10" s="9">
        <v>1057622</v>
      </c>
      <c r="I10" s="10">
        <v>1117228</v>
      </c>
      <c r="K10" s="67"/>
    </row>
    <row r="11" spans="1:11" x14ac:dyDescent="0.25">
      <c r="A11" s="110">
        <v>32</v>
      </c>
      <c r="B11" s="111"/>
      <c r="C11" s="112"/>
      <c r="D11" s="26" t="s">
        <v>27</v>
      </c>
      <c r="E11" s="8">
        <v>236271</v>
      </c>
      <c r="F11" s="9">
        <v>546429</v>
      </c>
      <c r="G11" s="9">
        <v>724483</v>
      </c>
      <c r="H11" s="9">
        <v>862947</v>
      </c>
      <c r="I11" s="10">
        <v>858247</v>
      </c>
    </row>
    <row r="12" spans="1:11" ht="15" customHeight="1" x14ac:dyDescent="0.25">
      <c r="A12" s="62">
        <v>34</v>
      </c>
      <c r="B12" s="63"/>
      <c r="C12" s="64"/>
      <c r="D12" s="26" t="s">
        <v>83</v>
      </c>
      <c r="E12" s="8">
        <v>78046</v>
      </c>
      <c r="F12" s="9">
        <v>63343</v>
      </c>
      <c r="G12" s="9">
        <v>54147</v>
      </c>
      <c r="H12" s="9">
        <v>50136</v>
      </c>
      <c r="I12" s="10">
        <v>45230</v>
      </c>
    </row>
    <row r="13" spans="1:11" ht="14.25" customHeight="1" x14ac:dyDescent="0.25">
      <c r="A13" s="62">
        <v>38</v>
      </c>
      <c r="B13" s="63"/>
      <c r="C13" s="64"/>
      <c r="D13" s="26" t="s">
        <v>111</v>
      </c>
      <c r="E13" s="8">
        <v>0</v>
      </c>
      <c r="F13" s="9">
        <v>0</v>
      </c>
      <c r="G13" s="9">
        <v>0</v>
      </c>
      <c r="H13" s="9">
        <v>0</v>
      </c>
      <c r="I13" s="10">
        <v>0</v>
      </c>
    </row>
    <row r="14" spans="1:11" ht="30" customHeight="1" x14ac:dyDescent="0.25">
      <c r="A14" s="62">
        <v>4</v>
      </c>
      <c r="B14" s="63"/>
      <c r="C14" s="64"/>
      <c r="D14" s="26" t="s">
        <v>12</v>
      </c>
      <c r="E14" s="8">
        <f>SUM(E15:E17)</f>
        <v>0</v>
      </c>
      <c r="F14" s="9">
        <f>SUM(F17)</f>
        <v>0</v>
      </c>
      <c r="G14" s="9">
        <f>SUM(G15:G17)</f>
        <v>0</v>
      </c>
      <c r="H14" s="9">
        <f>SUM(H15:H17)</f>
        <v>0</v>
      </c>
      <c r="I14" s="10">
        <f>SUM(I15:I17)</f>
        <v>0</v>
      </c>
    </row>
    <row r="15" spans="1:11" ht="25.5" x14ac:dyDescent="0.25">
      <c r="A15" s="62">
        <v>41</v>
      </c>
      <c r="B15" s="63"/>
      <c r="C15" s="64"/>
      <c r="D15" s="26" t="s">
        <v>13</v>
      </c>
      <c r="E15" s="8">
        <v>0</v>
      </c>
      <c r="F15" s="9"/>
      <c r="G15" s="9">
        <v>0</v>
      </c>
      <c r="H15" s="9">
        <v>0</v>
      </c>
      <c r="I15" s="10">
        <v>0</v>
      </c>
    </row>
    <row r="16" spans="1:11" ht="25.5" x14ac:dyDescent="0.25">
      <c r="A16" s="62">
        <v>42</v>
      </c>
      <c r="B16" s="63"/>
      <c r="C16" s="64"/>
      <c r="D16" s="26" t="s">
        <v>35</v>
      </c>
      <c r="E16" s="8">
        <v>0</v>
      </c>
      <c r="F16" s="9"/>
      <c r="G16" s="9">
        <v>0</v>
      </c>
      <c r="H16" s="9">
        <v>0</v>
      </c>
      <c r="I16" s="10">
        <v>0</v>
      </c>
    </row>
    <row r="17" spans="1:9" ht="33.75" customHeight="1" x14ac:dyDescent="0.25">
      <c r="A17" s="62">
        <v>45</v>
      </c>
      <c r="B17" s="63"/>
      <c r="C17" s="64"/>
      <c r="D17" s="26" t="s">
        <v>84</v>
      </c>
      <c r="E17" s="8">
        <v>0</v>
      </c>
      <c r="F17" s="9">
        <v>0</v>
      </c>
      <c r="G17" s="9">
        <v>0</v>
      </c>
      <c r="H17" s="9">
        <v>0</v>
      </c>
      <c r="I17" s="10">
        <v>0</v>
      </c>
    </row>
    <row r="18" spans="1:9" ht="25.5" x14ac:dyDescent="0.25">
      <c r="A18" s="62">
        <v>5</v>
      </c>
      <c r="B18" s="63"/>
      <c r="C18" s="64"/>
      <c r="D18" s="26" t="s">
        <v>22</v>
      </c>
      <c r="E18" s="8">
        <f>SUM(E19)</f>
        <v>65454</v>
      </c>
      <c r="F18" s="9">
        <f>SUM(F19)</f>
        <v>72395</v>
      </c>
      <c r="G18" s="9">
        <f>SUM(G19)</f>
        <v>72395</v>
      </c>
      <c r="H18" s="9">
        <f>SUM(H19)</f>
        <v>72395</v>
      </c>
      <c r="I18" s="10">
        <v>72395</v>
      </c>
    </row>
    <row r="19" spans="1:9" ht="25.5" x14ac:dyDescent="0.25">
      <c r="A19" s="62">
        <v>54</v>
      </c>
      <c r="B19" s="63"/>
      <c r="C19" s="64"/>
      <c r="D19" s="26" t="s">
        <v>28</v>
      </c>
      <c r="E19" s="8">
        <v>65454</v>
      </c>
      <c r="F19" s="9">
        <v>72395</v>
      </c>
      <c r="G19" s="9">
        <v>72395</v>
      </c>
      <c r="H19" s="9">
        <v>72395</v>
      </c>
      <c r="I19" s="10">
        <v>72395</v>
      </c>
    </row>
    <row r="20" spans="1:9" ht="25.5" x14ac:dyDescent="0.25">
      <c r="A20" s="107" t="s">
        <v>149</v>
      </c>
      <c r="B20" s="108"/>
      <c r="C20" s="109"/>
      <c r="D20" s="37" t="s">
        <v>150</v>
      </c>
      <c r="E20" s="76">
        <f t="shared" ref="E20:G21" si="0">SUM(E21)</f>
        <v>0</v>
      </c>
      <c r="F20" s="74">
        <f t="shared" si="0"/>
        <v>291990</v>
      </c>
      <c r="G20" s="74">
        <f t="shared" si="0"/>
        <v>442416</v>
      </c>
      <c r="H20" s="74"/>
      <c r="I20" s="75"/>
    </row>
    <row r="21" spans="1:9" x14ac:dyDescent="0.25">
      <c r="A21" s="62">
        <v>9</v>
      </c>
      <c r="B21" s="63"/>
      <c r="C21" s="64"/>
      <c r="D21" s="26" t="s">
        <v>151</v>
      </c>
      <c r="E21" s="8">
        <f t="shared" si="0"/>
        <v>0</v>
      </c>
      <c r="F21" s="9">
        <f t="shared" si="0"/>
        <v>291990</v>
      </c>
      <c r="G21" s="9">
        <f t="shared" si="0"/>
        <v>442416</v>
      </c>
      <c r="H21" s="9"/>
      <c r="I21" s="10"/>
    </row>
    <row r="22" spans="1:9" x14ac:dyDescent="0.25">
      <c r="A22" s="62">
        <v>92</v>
      </c>
      <c r="B22" s="63"/>
      <c r="C22" s="64"/>
      <c r="D22" s="26" t="s">
        <v>152</v>
      </c>
      <c r="E22" s="8">
        <v>0</v>
      </c>
      <c r="F22" s="9">
        <v>291990</v>
      </c>
      <c r="G22" s="9">
        <v>442416</v>
      </c>
      <c r="H22" s="9"/>
      <c r="I22" s="10"/>
    </row>
    <row r="23" spans="1:9" ht="25.5" x14ac:dyDescent="0.25">
      <c r="A23" s="107" t="s">
        <v>112</v>
      </c>
      <c r="B23" s="108"/>
      <c r="C23" s="109"/>
      <c r="D23" s="37" t="s">
        <v>113</v>
      </c>
      <c r="E23" s="76">
        <f t="shared" ref="E23:I24" si="1">SUM(E24)</f>
        <v>107639</v>
      </c>
      <c r="F23" s="9">
        <f t="shared" si="1"/>
        <v>111222</v>
      </c>
      <c r="G23" s="74">
        <f t="shared" si="1"/>
        <v>125200</v>
      </c>
      <c r="H23" s="74">
        <f t="shared" si="1"/>
        <v>131100</v>
      </c>
      <c r="I23" s="75">
        <f t="shared" si="1"/>
        <v>137100</v>
      </c>
    </row>
    <row r="24" spans="1:9" x14ac:dyDescent="0.25">
      <c r="A24" s="110">
        <v>3</v>
      </c>
      <c r="B24" s="111"/>
      <c r="C24" s="112"/>
      <c r="D24" s="26" t="s">
        <v>10</v>
      </c>
      <c r="E24" s="8">
        <f t="shared" si="1"/>
        <v>107639</v>
      </c>
      <c r="F24" s="9">
        <f t="shared" si="1"/>
        <v>111222</v>
      </c>
      <c r="G24" s="9">
        <f t="shared" si="1"/>
        <v>125200</v>
      </c>
      <c r="H24" s="9">
        <f t="shared" si="1"/>
        <v>131100</v>
      </c>
      <c r="I24" s="10">
        <f t="shared" si="1"/>
        <v>137100</v>
      </c>
    </row>
    <row r="25" spans="1:9" x14ac:dyDescent="0.25">
      <c r="A25" s="110">
        <v>32</v>
      </c>
      <c r="B25" s="111"/>
      <c r="C25" s="112"/>
      <c r="D25" s="26" t="s">
        <v>27</v>
      </c>
      <c r="E25" s="8">
        <v>107639</v>
      </c>
      <c r="F25" s="9">
        <v>111222</v>
      </c>
      <c r="G25" s="9">
        <v>125200</v>
      </c>
      <c r="H25" s="9">
        <v>131100</v>
      </c>
      <c r="I25" s="10">
        <v>137100</v>
      </c>
    </row>
    <row r="26" spans="1:9" ht="25.5" x14ac:dyDescent="0.25">
      <c r="A26" s="107" t="s">
        <v>114</v>
      </c>
      <c r="B26" s="108"/>
      <c r="C26" s="109"/>
      <c r="D26" s="37" t="s">
        <v>115</v>
      </c>
      <c r="E26" s="76">
        <f>SUM(E27+E31)</f>
        <v>3235555</v>
      </c>
      <c r="F26" s="74">
        <f>SUM(F27+F31)</f>
        <v>2733449</v>
      </c>
      <c r="G26" s="74">
        <f>SUM(G27+G31)</f>
        <v>3191454</v>
      </c>
      <c r="H26" s="74">
        <f>SUM(H27)</f>
        <v>3191454</v>
      </c>
      <c r="I26" s="75">
        <f>SUM(I27)</f>
        <v>3191454</v>
      </c>
    </row>
    <row r="27" spans="1:9" x14ac:dyDescent="0.25">
      <c r="A27" s="62">
        <v>3</v>
      </c>
      <c r="B27" s="63"/>
      <c r="C27" s="64"/>
      <c r="D27" s="26" t="s">
        <v>10</v>
      </c>
      <c r="E27" s="8">
        <f>SUM(E28:E30)</f>
        <v>3208396</v>
      </c>
      <c r="F27" s="9">
        <f>SUM(F28:F30)</f>
        <v>2733449</v>
      </c>
      <c r="G27" s="9">
        <f>SUM(G28:G30)</f>
        <v>3189154</v>
      </c>
      <c r="H27" s="9">
        <f>SUM(H28:H30)</f>
        <v>3191454</v>
      </c>
      <c r="I27" s="10">
        <f>SUM(I28:I30)</f>
        <v>3191454</v>
      </c>
    </row>
    <row r="28" spans="1:9" x14ac:dyDescent="0.25">
      <c r="A28" s="62">
        <v>31</v>
      </c>
      <c r="B28" s="63"/>
      <c r="C28" s="64"/>
      <c r="D28" s="26" t="s">
        <v>11</v>
      </c>
      <c r="E28" s="8">
        <v>1925541</v>
      </c>
      <c r="F28" s="9">
        <v>1918300</v>
      </c>
      <c r="G28" s="9">
        <v>2072572</v>
      </c>
      <c r="H28" s="9">
        <v>2119672</v>
      </c>
      <c r="I28" s="10">
        <v>2119672</v>
      </c>
    </row>
    <row r="29" spans="1:9" x14ac:dyDescent="0.25">
      <c r="A29" s="62">
        <v>32</v>
      </c>
      <c r="B29" s="63"/>
      <c r="C29" s="64"/>
      <c r="D29" s="26" t="s">
        <v>27</v>
      </c>
      <c r="E29" s="8">
        <v>1277072</v>
      </c>
      <c r="F29" s="9">
        <v>809907</v>
      </c>
      <c r="G29" s="9">
        <v>1109482</v>
      </c>
      <c r="H29" s="9">
        <v>1064682</v>
      </c>
      <c r="I29" s="10">
        <v>1064682</v>
      </c>
    </row>
    <row r="30" spans="1:9" x14ac:dyDescent="0.25">
      <c r="A30" s="62">
        <v>34</v>
      </c>
      <c r="B30" s="63"/>
      <c r="C30" s="64"/>
      <c r="D30" s="26" t="s">
        <v>83</v>
      </c>
      <c r="E30" s="8">
        <v>5783</v>
      </c>
      <c r="F30" s="9">
        <v>5242</v>
      </c>
      <c r="G30" s="9">
        <v>7100</v>
      </c>
      <c r="H30" s="9">
        <v>7100</v>
      </c>
      <c r="I30" s="10">
        <v>7100</v>
      </c>
    </row>
    <row r="31" spans="1:9" ht="25.5" x14ac:dyDescent="0.25">
      <c r="A31" s="62">
        <v>4</v>
      </c>
      <c r="B31" s="63"/>
      <c r="C31" s="64"/>
      <c r="D31" s="26" t="s">
        <v>12</v>
      </c>
      <c r="E31" s="8">
        <f>SUM(E32:E33)</f>
        <v>27159</v>
      </c>
      <c r="F31" s="9">
        <f>SUM(F32:F33)</f>
        <v>0</v>
      </c>
      <c r="G31" s="9">
        <f>SUM(G32:G33)</f>
        <v>2300</v>
      </c>
      <c r="H31" s="9">
        <f>SUM(H32:H33)</f>
        <v>0</v>
      </c>
      <c r="I31" s="10">
        <f>SUM(I32:I33)</f>
        <v>0</v>
      </c>
    </row>
    <row r="32" spans="1:9" ht="25.5" x14ac:dyDescent="0.25">
      <c r="A32" s="62">
        <v>41</v>
      </c>
      <c r="B32" s="63"/>
      <c r="C32" s="64"/>
      <c r="D32" s="26" t="s">
        <v>13</v>
      </c>
      <c r="E32" s="8">
        <v>1503</v>
      </c>
      <c r="F32" s="9">
        <v>0</v>
      </c>
      <c r="G32" s="9">
        <v>800</v>
      </c>
      <c r="H32" s="9">
        <v>0</v>
      </c>
      <c r="I32" s="10">
        <v>0</v>
      </c>
    </row>
    <row r="33" spans="1:9" ht="25.5" x14ac:dyDescent="0.25">
      <c r="A33" s="62">
        <v>42</v>
      </c>
      <c r="B33" s="63"/>
      <c r="C33" s="64"/>
      <c r="D33" s="26" t="s">
        <v>35</v>
      </c>
      <c r="E33" s="8">
        <v>25656</v>
      </c>
      <c r="F33" s="9">
        <v>0</v>
      </c>
      <c r="G33" s="9">
        <v>1500</v>
      </c>
      <c r="H33" s="9">
        <v>0</v>
      </c>
      <c r="I33" s="10">
        <v>0</v>
      </c>
    </row>
    <row r="34" spans="1:9" ht="25.5" x14ac:dyDescent="0.25">
      <c r="A34" s="107" t="s">
        <v>116</v>
      </c>
      <c r="B34" s="108"/>
      <c r="C34" s="109"/>
      <c r="D34" s="37" t="s">
        <v>117</v>
      </c>
      <c r="E34" s="76">
        <f>SUM(E35)</f>
        <v>2632</v>
      </c>
      <c r="F34" s="74">
        <f>SUM(F35)</f>
        <v>2655</v>
      </c>
      <c r="G34" s="74">
        <f>SUM(G35)</f>
        <v>2655</v>
      </c>
      <c r="H34" s="74">
        <f>SUM(H35)</f>
        <v>2655</v>
      </c>
      <c r="I34" s="75">
        <f>SUM(I35)</f>
        <v>2655</v>
      </c>
    </row>
    <row r="35" spans="1:9" ht="25.5" x14ac:dyDescent="0.25">
      <c r="A35" s="62">
        <v>4</v>
      </c>
      <c r="B35" s="63"/>
      <c r="C35" s="64"/>
      <c r="D35" s="26" t="s">
        <v>118</v>
      </c>
      <c r="E35" s="8">
        <f>SUM(E36)</f>
        <v>2632</v>
      </c>
      <c r="F35" s="9">
        <f>SUM(F36)</f>
        <v>2655</v>
      </c>
      <c r="G35" s="9">
        <f>SUM(G36)</f>
        <v>2655</v>
      </c>
      <c r="H35" s="9">
        <v>2655</v>
      </c>
      <c r="I35" s="10">
        <f>SUM(I36)</f>
        <v>2655</v>
      </c>
    </row>
    <row r="36" spans="1:9" ht="25.5" x14ac:dyDescent="0.25">
      <c r="A36" s="62">
        <v>45</v>
      </c>
      <c r="B36" s="63"/>
      <c r="C36" s="64"/>
      <c r="D36" s="26" t="s">
        <v>84</v>
      </c>
      <c r="E36" s="8">
        <v>2632</v>
      </c>
      <c r="F36" s="9">
        <v>2655</v>
      </c>
      <c r="G36" s="9">
        <v>2655</v>
      </c>
      <c r="H36" s="9">
        <v>2655</v>
      </c>
      <c r="I36" s="10">
        <v>2655</v>
      </c>
    </row>
    <row r="37" spans="1:9" ht="25.5" x14ac:dyDescent="0.25">
      <c r="A37" s="107" t="s">
        <v>154</v>
      </c>
      <c r="B37" s="108"/>
      <c r="C37" s="109"/>
      <c r="D37" s="37" t="s">
        <v>153</v>
      </c>
      <c r="E37" s="76">
        <f>SUM(E38)</f>
        <v>0</v>
      </c>
      <c r="F37" s="74">
        <f>SUM(F38)</f>
        <v>172540</v>
      </c>
      <c r="G37" s="74">
        <f>SUM(G38)</f>
        <v>0</v>
      </c>
      <c r="H37" s="74">
        <f>SUM(H38)</f>
        <v>0</v>
      </c>
      <c r="I37" s="75">
        <f>SUM(I38)</f>
        <v>0</v>
      </c>
    </row>
    <row r="38" spans="1:9" x14ac:dyDescent="0.25">
      <c r="A38" s="62">
        <v>9</v>
      </c>
      <c r="B38" s="63"/>
      <c r="C38" s="64"/>
      <c r="D38" s="26" t="s">
        <v>151</v>
      </c>
      <c r="E38" s="8">
        <f>SUM(E39)</f>
        <v>0</v>
      </c>
      <c r="F38" s="9">
        <f>SUM(F39)</f>
        <v>172540</v>
      </c>
      <c r="G38" s="9">
        <f>SUM(G39)</f>
        <v>0</v>
      </c>
      <c r="H38" s="9">
        <v>0</v>
      </c>
      <c r="I38" s="10">
        <v>0</v>
      </c>
    </row>
    <row r="39" spans="1:9" x14ac:dyDescent="0.25">
      <c r="A39" s="62">
        <v>92</v>
      </c>
      <c r="B39" s="63"/>
      <c r="C39" s="64"/>
      <c r="D39" s="26" t="s">
        <v>152</v>
      </c>
      <c r="E39" s="8">
        <v>0</v>
      </c>
      <c r="F39" s="9">
        <v>172540</v>
      </c>
      <c r="G39" s="9">
        <v>0</v>
      </c>
      <c r="H39" s="9">
        <v>0</v>
      </c>
      <c r="I39" s="10">
        <v>0</v>
      </c>
    </row>
    <row r="40" spans="1:9" x14ac:dyDescent="0.25">
      <c r="A40" s="107" t="s">
        <v>119</v>
      </c>
      <c r="B40" s="108"/>
      <c r="C40" s="109"/>
      <c r="D40" s="37" t="s">
        <v>120</v>
      </c>
      <c r="E40" s="76">
        <f t="shared" ref="E40:G41" si="2">SUM(E41)</f>
        <v>38988</v>
      </c>
      <c r="F40" s="76">
        <f t="shared" si="2"/>
        <v>0</v>
      </c>
      <c r="G40" s="76">
        <f t="shared" si="2"/>
        <v>0</v>
      </c>
      <c r="H40" s="76">
        <f>SUM(H41:H42)</f>
        <v>0</v>
      </c>
      <c r="I40" s="76">
        <f>SUM(I41:I42)</f>
        <v>0</v>
      </c>
    </row>
    <row r="41" spans="1:9" x14ac:dyDescent="0.25">
      <c r="A41" s="62">
        <v>3</v>
      </c>
      <c r="B41" s="63"/>
      <c r="C41" s="64"/>
      <c r="D41" s="26" t="s">
        <v>10</v>
      </c>
      <c r="E41" s="8">
        <f t="shared" si="2"/>
        <v>38988</v>
      </c>
      <c r="F41" s="9">
        <f t="shared" si="2"/>
        <v>0</v>
      </c>
      <c r="G41" s="9">
        <f t="shared" si="2"/>
        <v>0</v>
      </c>
      <c r="H41" s="9">
        <v>0</v>
      </c>
      <c r="I41" s="10">
        <v>0</v>
      </c>
    </row>
    <row r="42" spans="1:9" x14ac:dyDescent="0.25">
      <c r="A42" s="62">
        <v>31</v>
      </c>
      <c r="B42" s="63"/>
      <c r="C42" s="64"/>
      <c r="D42" s="26" t="s">
        <v>11</v>
      </c>
      <c r="E42" s="8">
        <v>38988</v>
      </c>
      <c r="F42" s="9">
        <v>0</v>
      </c>
      <c r="G42" s="9">
        <v>0</v>
      </c>
      <c r="H42" s="9">
        <v>0</v>
      </c>
      <c r="I42" s="10">
        <v>0</v>
      </c>
    </row>
    <row r="43" spans="1:9" ht="25.5" x14ac:dyDescent="0.25">
      <c r="A43" s="107" t="s">
        <v>156</v>
      </c>
      <c r="B43" s="108"/>
      <c r="C43" s="109"/>
      <c r="D43" s="37" t="s">
        <v>155</v>
      </c>
      <c r="E43" s="76"/>
      <c r="F43" s="74">
        <f>SUM(F44)</f>
        <v>40606</v>
      </c>
      <c r="G43" s="74">
        <f>SUM(G44)</f>
        <v>0</v>
      </c>
      <c r="H43" s="9">
        <f>SUM(H44:H45)</f>
        <v>0</v>
      </c>
      <c r="I43" s="10">
        <f>SUM(I44:I45)</f>
        <v>0</v>
      </c>
    </row>
    <row r="44" spans="1:9" x14ac:dyDescent="0.25">
      <c r="A44" s="62">
        <v>9</v>
      </c>
      <c r="B44" s="63"/>
      <c r="C44" s="64"/>
      <c r="D44" s="26" t="s">
        <v>151</v>
      </c>
      <c r="E44" s="8"/>
      <c r="F44" s="9">
        <f>SUM(F45)</f>
        <v>40606</v>
      </c>
      <c r="G44" s="9">
        <f>SUM(G45)</f>
        <v>0</v>
      </c>
      <c r="H44" s="9">
        <v>0</v>
      </c>
      <c r="I44" s="10">
        <v>0</v>
      </c>
    </row>
    <row r="45" spans="1:9" x14ac:dyDescent="0.25">
      <c r="A45" s="62">
        <v>92</v>
      </c>
      <c r="B45" s="63"/>
      <c r="C45" s="64"/>
      <c r="D45" s="26" t="s">
        <v>152</v>
      </c>
      <c r="E45" s="8"/>
      <c r="F45" s="8">
        <v>40606</v>
      </c>
      <c r="G45" s="8">
        <v>0</v>
      </c>
      <c r="H45" s="8">
        <v>0</v>
      </c>
      <c r="I45" s="78">
        <v>0</v>
      </c>
    </row>
    <row r="46" spans="1:9" ht="25.5" x14ac:dyDescent="0.25">
      <c r="A46" s="107" t="s">
        <v>121</v>
      </c>
      <c r="B46" s="108"/>
      <c r="C46" s="109"/>
      <c r="D46" s="37" t="s">
        <v>104</v>
      </c>
      <c r="E46" s="76">
        <f t="shared" ref="E46:G47" si="3">SUM(E47)</f>
        <v>6940</v>
      </c>
      <c r="F46" s="76">
        <f t="shared" si="3"/>
        <v>0</v>
      </c>
      <c r="G46" s="76">
        <f t="shared" si="3"/>
        <v>0</v>
      </c>
      <c r="H46" s="76">
        <v>0</v>
      </c>
      <c r="I46" s="76">
        <v>0</v>
      </c>
    </row>
    <row r="47" spans="1:9" ht="25.5" x14ac:dyDescent="0.25">
      <c r="A47" s="62">
        <v>5</v>
      </c>
      <c r="B47" s="63"/>
      <c r="C47" s="64"/>
      <c r="D47" s="26" t="s">
        <v>22</v>
      </c>
      <c r="E47" s="8">
        <f t="shared" si="3"/>
        <v>6940</v>
      </c>
      <c r="F47" s="9">
        <f t="shared" si="3"/>
        <v>0</v>
      </c>
      <c r="G47" s="9">
        <f t="shared" si="3"/>
        <v>0</v>
      </c>
      <c r="H47" s="9">
        <v>0</v>
      </c>
      <c r="I47" s="10">
        <v>0</v>
      </c>
    </row>
    <row r="48" spans="1:9" ht="25.5" x14ac:dyDescent="0.25">
      <c r="A48" s="62">
        <v>54</v>
      </c>
      <c r="B48" s="63"/>
      <c r="C48" s="64"/>
      <c r="D48" s="26" t="s">
        <v>28</v>
      </c>
      <c r="E48" s="8">
        <v>6940</v>
      </c>
      <c r="F48" s="9">
        <v>0</v>
      </c>
      <c r="G48" s="9">
        <v>0</v>
      </c>
      <c r="H48" s="9">
        <v>0</v>
      </c>
      <c r="I48" s="10">
        <v>0</v>
      </c>
    </row>
    <row r="49" spans="1:9" ht="25.5" x14ac:dyDescent="0.25">
      <c r="A49" s="104" t="s">
        <v>146</v>
      </c>
      <c r="B49" s="105"/>
      <c r="C49" s="106"/>
      <c r="D49" s="27" t="s">
        <v>147</v>
      </c>
      <c r="E49" s="72">
        <f>SUM(E50)</f>
        <v>7052</v>
      </c>
      <c r="F49" s="73">
        <f>SUM(F50)</f>
        <v>0</v>
      </c>
      <c r="G49" s="73">
        <f>SUM(G51)</f>
        <v>0</v>
      </c>
      <c r="H49" s="73">
        <f>SUM(H51)</f>
        <v>0</v>
      </c>
      <c r="I49" s="73">
        <f>SUM(I51)</f>
        <v>0</v>
      </c>
    </row>
    <row r="50" spans="1:9" ht="25.5" x14ac:dyDescent="0.25">
      <c r="A50" s="107" t="s">
        <v>148</v>
      </c>
      <c r="B50" s="108"/>
      <c r="C50" s="109"/>
      <c r="D50" s="37" t="s">
        <v>145</v>
      </c>
      <c r="E50" s="72">
        <f>SUM(E51)</f>
        <v>7052</v>
      </c>
      <c r="F50" s="73">
        <f>SUM(F51)</f>
        <v>0</v>
      </c>
      <c r="G50" s="73">
        <v>0</v>
      </c>
      <c r="H50" s="73">
        <v>0</v>
      </c>
      <c r="I50" s="73">
        <v>0</v>
      </c>
    </row>
    <row r="51" spans="1:9" x14ac:dyDescent="0.25">
      <c r="A51" s="62">
        <v>3</v>
      </c>
      <c r="B51" s="63"/>
      <c r="C51" s="64"/>
      <c r="D51" s="26" t="s">
        <v>10</v>
      </c>
      <c r="E51" s="8">
        <f>SUM(E52:E53)</f>
        <v>7052</v>
      </c>
      <c r="F51" s="9">
        <f>SUM(F52)</f>
        <v>0</v>
      </c>
      <c r="G51" s="9">
        <v>0</v>
      </c>
      <c r="H51" s="9">
        <v>0</v>
      </c>
      <c r="I51" s="10">
        <v>0</v>
      </c>
    </row>
    <row r="52" spans="1:9" x14ac:dyDescent="0.25">
      <c r="A52" s="62">
        <v>31</v>
      </c>
      <c r="B52" s="63"/>
      <c r="C52" s="64"/>
      <c r="D52" s="26" t="s">
        <v>11</v>
      </c>
      <c r="E52" s="8">
        <v>1046</v>
      </c>
      <c r="F52" s="9">
        <f>SUM(F53)</f>
        <v>0</v>
      </c>
      <c r="G52" s="9">
        <v>0</v>
      </c>
      <c r="H52" s="9">
        <v>0</v>
      </c>
      <c r="I52" s="10">
        <v>0</v>
      </c>
    </row>
    <row r="53" spans="1:9" x14ac:dyDescent="0.25">
      <c r="A53" s="62">
        <v>32</v>
      </c>
      <c r="B53" s="63"/>
      <c r="C53" s="64"/>
      <c r="D53" s="26" t="s">
        <v>27</v>
      </c>
      <c r="E53" s="8">
        <v>6006</v>
      </c>
      <c r="F53" s="9">
        <v>0</v>
      </c>
      <c r="G53" s="9">
        <v>0</v>
      </c>
      <c r="H53" s="9">
        <v>0</v>
      </c>
      <c r="I53" s="10">
        <v>0</v>
      </c>
    </row>
    <row r="54" spans="1:9" ht="25.5" customHeight="1" x14ac:dyDescent="0.25">
      <c r="A54" s="104" t="s">
        <v>162</v>
      </c>
      <c r="B54" s="105"/>
      <c r="C54" s="106"/>
      <c r="D54" s="27" t="s">
        <v>161</v>
      </c>
      <c r="E54" s="72">
        <f>SUM(E55)</f>
        <v>0</v>
      </c>
      <c r="F54" s="73">
        <f>SUM(F55)</f>
        <v>0</v>
      </c>
      <c r="G54" s="73">
        <f>SUM(G55)</f>
        <v>26544</v>
      </c>
      <c r="H54" s="73">
        <f>SUM(H55)</f>
        <v>26544</v>
      </c>
      <c r="I54" s="73">
        <f>SUM(I55)</f>
        <v>26544</v>
      </c>
    </row>
    <row r="55" spans="1:9" ht="38.25" x14ac:dyDescent="0.25">
      <c r="A55" s="104" t="s">
        <v>158</v>
      </c>
      <c r="B55" s="105"/>
      <c r="C55" s="106"/>
      <c r="D55" s="27" t="s">
        <v>157</v>
      </c>
      <c r="E55" s="72">
        <f>SUM(E56)</f>
        <v>0</v>
      </c>
      <c r="F55" s="73">
        <f t="shared" ref="F55:I55" si="4">SUM(F56)</f>
        <v>0</v>
      </c>
      <c r="G55" s="73">
        <f>SUM(G56)</f>
        <v>26544</v>
      </c>
      <c r="H55" s="73">
        <f>SUM(H56)</f>
        <v>26544</v>
      </c>
      <c r="I55" s="73">
        <f t="shared" si="4"/>
        <v>26544</v>
      </c>
    </row>
    <row r="56" spans="1:9" x14ac:dyDescent="0.25">
      <c r="A56" s="107" t="s">
        <v>126</v>
      </c>
      <c r="B56" s="108"/>
      <c r="C56" s="109"/>
      <c r="D56" s="37" t="s">
        <v>127</v>
      </c>
      <c r="E56" s="76">
        <f>SUM(E57)</f>
        <v>0</v>
      </c>
      <c r="F56" s="9">
        <f t="shared" ref="F56:I56" si="5">SUM(F57)</f>
        <v>0</v>
      </c>
      <c r="G56" s="74">
        <f>SUM(G57+G59)</f>
        <v>26544</v>
      </c>
      <c r="H56" s="74">
        <f>SUM(H57+H59)</f>
        <v>26544</v>
      </c>
      <c r="I56" s="75">
        <f t="shared" si="5"/>
        <v>26544</v>
      </c>
    </row>
    <row r="57" spans="1:9" x14ac:dyDescent="0.25">
      <c r="A57" s="62">
        <v>3</v>
      </c>
      <c r="B57" s="63"/>
      <c r="C57" s="64"/>
      <c r="D57" s="26" t="s">
        <v>10</v>
      </c>
      <c r="E57" s="8">
        <f t="shared" ref="E57:I57" si="6">SUM(E58)</f>
        <v>0</v>
      </c>
      <c r="F57" s="9">
        <f t="shared" si="6"/>
        <v>0</v>
      </c>
      <c r="G57" s="9">
        <f t="shared" si="6"/>
        <v>0</v>
      </c>
      <c r="H57" s="9">
        <f t="shared" si="6"/>
        <v>0</v>
      </c>
      <c r="I57" s="10">
        <f t="shared" si="6"/>
        <v>26544</v>
      </c>
    </row>
    <row r="58" spans="1:9" x14ac:dyDescent="0.25">
      <c r="A58" s="62">
        <v>32</v>
      </c>
      <c r="B58" s="63"/>
      <c r="C58" s="64"/>
      <c r="D58" s="26" t="s">
        <v>27</v>
      </c>
      <c r="E58" s="8">
        <v>0</v>
      </c>
      <c r="F58" s="9">
        <v>0</v>
      </c>
      <c r="G58" s="9">
        <v>0</v>
      </c>
      <c r="H58" s="9">
        <v>0</v>
      </c>
      <c r="I58" s="10">
        <v>26544</v>
      </c>
    </row>
    <row r="59" spans="1:9" ht="25.5" x14ac:dyDescent="0.25">
      <c r="A59" s="62">
        <v>4</v>
      </c>
      <c r="B59" s="63"/>
      <c r="C59" s="64"/>
      <c r="D59" s="26" t="s">
        <v>118</v>
      </c>
      <c r="E59" s="8"/>
      <c r="F59" s="9"/>
      <c r="G59" s="9">
        <f>SUM(G60:G61)</f>
        <v>26544</v>
      </c>
      <c r="H59" s="9">
        <f>SUM(H60)</f>
        <v>26544</v>
      </c>
      <c r="I59" s="10">
        <f>SUM(I60:I61)</f>
        <v>0</v>
      </c>
    </row>
    <row r="60" spans="1:9" ht="25.5" x14ac:dyDescent="0.25">
      <c r="A60" s="62">
        <v>42</v>
      </c>
      <c r="B60" s="63"/>
      <c r="C60" s="64"/>
      <c r="D60" s="26" t="s">
        <v>35</v>
      </c>
      <c r="E60" s="8"/>
      <c r="F60" s="9"/>
      <c r="G60" s="9">
        <v>5000</v>
      </c>
      <c r="H60" s="9">
        <v>26544</v>
      </c>
      <c r="I60" s="10">
        <v>0</v>
      </c>
    </row>
    <row r="61" spans="1:9" ht="25.5" x14ac:dyDescent="0.25">
      <c r="A61" s="62">
        <v>45</v>
      </c>
      <c r="B61" s="63"/>
      <c r="C61" s="64"/>
      <c r="D61" s="26" t="s">
        <v>84</v>
      </c>
      <c r="E61" s="8"/>
      <c r="F61" s="9"/>
      <c r="G61" s="9">
        <v>21544</v>
      </c>
      <c r="H61" s="9">
        <v>0</v>
      </c>
      <c r="I61" s="10">
        <v>0</v>
      </c>
    </row>
    <row r="62" spans="1:9" ht="38.25" x14ac:dyDescent="0.25">
      <c r="A62" s="104" t="s">
        <v>122</v>
      </c>
      <c r="B62" s="105"/>
      <c r="C62" s="106"/>
      <c r="D62" s="27" t="s">
        <v>123</v>
      </c>
      <c r="E62" s="72">
        <f>SUM(E63)</f>
        <v>2156</v>
      </c>
      <c r="F62" s="73">
        <f t="shared" ref="F62:I64" si="7">SUM(F63)</f>
        <v>9291</v>
      </c>
      <c r="G62" s="73">
        <f t="shared" si="7"/>
        <v>9291</v>
      </c>
      <c r="H62" s="73">
        <f t="shared" si="7"/>
        <v>9291</v>
      </c>
      <c r="I62" s="73">
        <f t="shared" si="7"/>
        <v>9291</v>
      </c>
    </row>
    <row r="63" spans="1:9" x14ac:dyDescent="0.25">
      <c r="A63" s="104" t="s">
        <v>124</v>
      </c>
      <c r="B63" s="105"/>
      <c r="C63" s="106"/>
      <c r="D63" s="27" t="s">
        <v>125</v>
      </c>
      <c r="E63" s="72">
        <f>SUM(E64)</f>
        <v>2156</v>
      </c>
      <c r="F63" s="73">
        <f t="shared" si="7"/>
        <v>9291</v>
      </c>
      <c r="G63" s="73">
        <f t="shared" si="7"/>
        <v>9291</v>
      </c>
      <c r="H63" s="73">
        <f t="shared" si="7"/>
        <v>9291</v>
      </c>
      <c r="I63" s="73">
        <f t="shared" si="7"/>
        <v>9291</v>
      </c>
    </row>
    <row r="64" spans="1:9" x14ac:dyDescent="0.25">
      <c r="A64" s="107" t="s">
        <v>126</v>
      </c>
      <c r="B64" s="108"/>
      <c r="C64" s="109"/>
      <c r="D64" s="37" t="s">
        <v>127</v>
      </c>
      <c r="E64" s="76">
        <f>SUM(E65)</f>
        <v>2156</v>
      </c>
      <c r="F64" s="76">
        <f t="shared" si="7"/>
        <v>9291</v>
      </c>
      <c r="G64" s="76">
        <f t="shared" si="7"/>
        <v>9291</v>
      </c>
      <c r="H64" s="76">
        <f t="shared" si="7"/>
        <v>9291</v>
      </c>
      <c r="I64" s="76">
        <f t="shared" si="7"/>
        <v>9291</v>
      </c>
    </row>
    <row r="65" spans="1:9" x14ac:dyDescent="0.25">
      <c r="A65" s="62">
        <v>3</v>
      </c>
      <c r="B65" s="63"/>
      <c r="C65" s="64"/>
      <c r="D65" s="26" t="s">
        <v>10</v>
      </c>
      <c r="E65" s="8">
        <f>SUM(E66)</f>
        <v>2156</v>
      </c>
      <c r="F65" s="9">
        <v>9291</v>
      </c>
      <c r="G65" s="9">
        <f>SUM(G66)</f>
        <v>9291</v>
      </c>
      <c r="H65" s="9">
        <f>SUM(H66)</f>
        <v>9291</v>
      </c>
      <c r="I65" s="9">
        <f>SUM(I66)</f>
        <v>9291</v>
      </c>
    </row>
    <row r="66" spans="1:9" x14ac:dyDescent="0.25">
      <c r="A66" s="62">
        <v>32</v>
      </c>
      <c r="B66" s="63"/>
      <c r="C66" s="64"/>
      <c r="D66" s="26" t="s">
        <v>27</v>
      </c>
      <c r="E66" s="8">
        <v>2156</v>
      </c>
      <c r="F66" s="9">
        <v>9291</v>
      </c>
      <c r="G66" s="9">
        <v>9291</v>
      </c>
      <c r="H66" s="9">
        <v>9291</v>
      </c>
      <c r="I66" s="9">
        <v>9291</v>
      </c>
    </row>
    <row r="67" spans="1:9" ht="29.25" customHeight="1" x14ac:dyDescent="0.25">
      <c r="A67" s="104" t="s">
        <v>105</v>
      </c>
      <c r="B67" s="105"/>
      <c r="C67" s="106"/>
      <c r="D67" s="27" t="s">
        <v>128</v>
      </c>
      <c r="E67" s="72">
        <f t="shared" ref="E67:I70" si="8">SUM(E68)</f>
        <v>150165</v>
      </c>
      <c r="F67" s="73">
        <f t="shared" si="8"/>
        <v>87501</v>
      </c>
      <c r="G67" s="73">
        <f t="shared" si="8"/>
        <v>212211</v>
      </c>
      <c r="H67" s="73">
        <f t="shared" si="8"/>
        <v>190000</v>
      </c>
      <c r="I67" s="77">
        <f t="shared" si="8"/>
        <v>190000</v>
      </c>
    </row>
    <row r="68" spans="1:9" ht="25.5" x14ac:dyDescent="0.25">
      <c r="A68" s="104" t="s">
        <v>107</v>
      </c>
      <c r="B68" s="105"/>
      <c r="C68" s="106"/>
      <c r="D68" s="27" t="s">
        <v>129</v>
      </c>
      <c r="E68" s="72">
        <f t="shared" si="8"/>
        <v>150165</v>
      </c>
      <c r="F68" s="73">
        <f t="shared" si="8"/>
        <v>87501</v>
      </c>
      <c r="G68" s="73">
        <f t="shared" si="8"/>
        <v>212211</v>
      </c>
      <c r="H68" s="73">
        <f t="shared" si="8"/>
        <v>190000</v>
      </c>
      <c r="I68" s="77">
        <f t="shared" si="8"/>
        <v>190000</v>
      </c>
    </row>
    <row r="69" spans="1:9" ht="25.5" x14ac:dyDescent="0.25">
      <c r="A69" s="107" t="s">
        <v>130</v>
      </c>
      <c r="B69" s="108"/>
      <c r="C69" s="109"/>
      <c r="D69" s="37" t="s">
        <v>131</v>
      </c>
      <c r="E69" s="76">
        <f t="shared" si="8"/>
        <v>150165</v>
      </c>
      <c r="F69" s="9">
        <f t="shared" si="8"/>
        <v>87501</v>
      </c>
      <c r="G69" s="74">
        <f t="shared" si="8"/>
        <v>212211</v>
      </c>
      <c r="H69" s="74">
        <f t="shared" si="8"/>
        <v>190000</v>
      </c>
      <c r="I69" s="75">
        <f t="shared" si="8"/>
        <v>190000</v>
      </c>
    </row>
    <row r="70" spans="1:9" x14ac:dyDescent="0.25">
      <c r="A70" s="62">
        <v>3</v>
      </c>
      <c r="B70" s="63"/>
      <c r="C70" s="64"/>
      <c r="D70" s="26" t="s">
        <v>10</v>
      </c>
      <c r="E70" s="8">
        <f t="shared" si="8"/>
        <v>150165</v>
      </c>
      <c r="F70" s="9">
        <f t="shared" si="8"/>
        <v>87501</v>
      </c>
      <c r="G70" s="9">
        <f t="shared" si="8"/>
        <v>212211</v>
      </c>
      <c r="H70" s="9">
        <f t="shared" si="8"/>
        <v>190000</v>
      </c>
      <c r="I70" s="10">
        <f t="shared" si="8"/>
        <v>190000</v>
      </c>
    </row>
    <row r="71" spans="1:9" x14ac:dyDescent="0.25">
      <c r="A71" s="62">
        <v>32</v>
      </c>
      <c r="B71" s="63"/>
      <c r="C71" s="64"/>
      <c r="D71" s="26" t="s">
        <v>27</v>
      </c>
      <c r="E71" s="8">
        <v>150165</v>
      </c>
      <c r="F71" s="9">
        <v>87501</v>
      </c>
      <c r="G71" s="9">
        <v>212211</v>
      </c>
      <c r="H71" s="9">
        <v>190000</v>
      </c>
      <c r="I71" s="10">
        <v>190000</v>
      </c>
    </row>
    <row r="72" spans="1:9" ht="25.5" x14ac:dyDescent="0.25">
      <c r="A72" s="104" t="s">
        <v>132</v>
      </c>
      <c r="B72" s="105"/>
      <c r="C72" s="106"/>
      <c r="D72" s="27" t="s">
        <v>133</v>
      </c>
      <c r="E72" s="72">
        <f t="shared" ref="E72:I74" si="9">SUM(E73)</f>
        <v>157964</v>
      </c>
      <c r="F72" s="73">
        <f t="shared" si="9"/>
        <v>220852</v>
      </c>
      <c r="G72" s="73">
        <f t="shared" si="9"/>
        <v>96142</v>
      </c>
      <c r="H72" s="73">
        <f t="shared" si="9"/>
        <v>118353</v>
      </c>
      <c r="I72" s="73">
        <f t="shared" si="9"/>
        <v>118353</v>
      </c>
    </row>
    <row r="73" spans="1:9" ht="25.5" x14ac:dyDescent="0.25">
      <c r="A73" s="104" t="s">
        <v>134</v>
      </c>
      <c r="B73" s="105"/>
      <c r="C73" s="106"/>
      <c r="D73" s="27" t="s">
        <v>135</v>
      </c>
      <c r="E73" s="72">
        <f t="shared" si="9"/>
        <v>157964</v>
      </c>
      <c r="F73" s="73">
        <f t="shared" si="9"/>
        <v>220852</v>
      </c>
      <c r="G73" s="73">
        <f t="shared" si="9"/>
        <v>96142</v>
      </c>
      <c r="H73" s="73">
        <f t="shared" si="9"/>
        <v>118353</v>
      </c>
      <c r="I73" s="73">
        <f t="shared" si="9"/>
        <v>118353</v>
      </c>
    </row>
    <row r="74" spans="1:9" ht="25.5" x14ac:dyDescent="0.25">
      <c r="A74" s="107" t="s">
        <v>130</v>
      </c>
      <c r="B74" s="108"/>
      <c r="C74" s="109"/>
      <c r="D74" s="37" t="s">
        <v>131</v>
      </c>
      <c r="E74" s="76">
        <f t="shared" si="9"/>
        <v>157964</v>
      </c>
      <c r="F74" s="74">
        <f t="shared" si="9"/>
        <v>220852</v>
      </c>
      <c r="G74" s="74">
        <f t="shared" si="9"/>
        <v>96142</v>
      </c>
      <c r="H74" s="74">
        <f t="shared" si="9"/>
        <v>118353</v>
      </c>
      <c r="I74" s="75">
        <f t="shared" si="9"/>
        <v>118353</v>
      </c>
    </row>
    <row r="75" spans="1:9" ht="25.5" x14ac:dyDescent="0.25">
      <c r="A75" s="113">
        <v>4</v>
      </c>
      <c r="B75" s="114"/>
      <c r="C75" s="115"/>
      <c r="D75" s="26" t="s">
        <v>12</v>
      </c>
      <c r="E75" s="8">
        <f>SUM(E76:E78)</f>
        <v>157964</v>
      </c>
      <c r="F75" s="9">
        <f>SUM(F76:F78)</f>
        <v>220852</v>
      </c>
      <c r="G75" s="9">
        <f>SUM(G76:G78)</f>
        <v>96142</v>
      </c>
      <c r="H75" s="9">
        <f>SUM(H76:H78)</f>
        <v>118353</v>
      </c>
      <c r="I75" s="10">
        <f>SUM(I76:I78)</f>
        <v>118353</v>
      </c>
    </row>
    <row r="76" spans="1:9" ht="25.5" x14ac:dyDescent="0.25">
      <c r="A76" s="110">
        <v>41</v>
      </c>
      <c r="B76" s="111"/>
      <c r="C76" s="112"/>
      <c r="D76" s="26" t="s">
        <v>13</v>
      </c>
      <c r="E76" s="8">
        <v>6962</v>
      </c>
      <c r="F76" s="9">
        <v>4645</v>
      </c>
      <c r="G76" s="9">
        <v>2200</v>
      </c>
      <c r="H76" s="9">
        <v>5000</v>
      </c>
      <c r="I76" s="10">
        <v>3353</v>
      </c>
    </row>
    <row r="77" spans="1:9" ht="25.5" x14ac:dyDescent="0.25">
      <c r="A77" s="62">
        <v>42</v>
      </c>
      <c r="B77" s="63"/>
      <c r="C77" s="64"/>
      <c r="D77" s="26" t="s">
        <v>35</v>
      </c>
      <c r="E77" s="8">
        <v>68273</v>
      </c>
      <c r="F77" s="9">
        <v>83485</v>
      </c>
      <c r="G77" s="9">
        <v>65192</v>
      </c>
      <c r="H77" s="9">
        <v>113353</v>
      </c>
      <c r="I77" s="10">
        <v>115000</v>
      </c>
    </row>
    <row r="78" spans="1:9" ht="25.5" x14ac:dyDescent="0.25">
      <c r="A78" s="62">
        <v>45</v>
      </c>
      <c r="B78" s="63"/>
      <c r="C78" s="64"/>
      <c r="D78" s="26" t="s">
        <v>84</v>
      </c>
      <c r="E78" s="8">
        <v>82729</v>
      </c>
      <c r="F78" s="9">
        <v>132722</v>
      </c>
      <c r="G78" s="9">
        <v>28750</v>
      </c>
      <c r="H78" s="9">
        <v>0</v>
      </c>
      <c r="I78" s="10">
        <v>0</v>
      </c>
    </row>
    <row r="79" spans="1:9" x14ac:dyDescent="0.25">
      <c r="A79" s="104" t="s">
        <v>136</v>
      </c>
      <c r="B79" s="105"/>
      <c r="C79" s="106"/>
      <c r="D79" s="27" t="s">
        <v>137</v>
      </c>
      <c r="E79" s="72">
        <f t="shared" ref="E79:F82" si="10">SUM(E80)</f>
        <v>265446</v>
      </c>
      <c r="F79" s="73">
        <f t="shared" si="10"/>
        <v>265445</v>
      </c>
      <c r="G79" s="73">
        <f>SUM(G81)</f>
        <v>265445</v>
      </c>
      <c r="H79" s="73">
        <f>SUM(H81)</f>
        <v>265445</v>
      </c>
      <c r="I79" s="73">
        <f>SUM(I81)</f>
        <v>265445</v>
      </c>
    </row>
    <row r="80" spans="1:9" x14ac:dyDescent="0.25">
      <c r="A80" s="104" t="s">
        <v>107</v>
      </c>
      <c r="B80" s="105"/>
      <c r="C80" s="106"/>
      <c r="D80" s="27" t="s">
        <v>137</v>
      </c>
      <c r="E80" s="72">
        <f t="shared" si="10"/>
        <v>265446</v>
      </c>
      <c r="F80" s="73">
        <f t="shared" si="10"/>
        <v>265445</v>
      </c>
      <c r="G80" s="73">
        <f t="shared" ref="G80:I82" si="11">SUM(G81)</f>
        <v>265445</v>
      </c>
      <c r="H80" s="73">
        <f t="shared" si="11"/>
        <v>265445</v>
      </c>
      <c r="I80" s="73">
        <f t="shared" si="11"/>
        <v>265445</v>
      </c>
    </row>
    <row r="81" spans="1:9" ht="25.5" x14ac:dyDescent="0.25">
      <c r="A81" s="107" t="s">
        <v>130</v>
      </c>
      <c r="B81" s="108"/>
      <c r="C81" s="109"/>
      <c r="D81" s="37" t="s">
        <v>131</v>
      </c>
      <c r="E81" s="76">
        <f t="shared" si="10"/>
        <v>265446</v>
      </c>
      <c r="F81" s="74">
        <f t="shared" si="10"/>
        <v>265445</v>
      </c>
      <c r="G81" s="74">
        <f t="shared" si="11"/>
        <v>265445</v>
      </c>
      <c r="H81" s="74">
        <f t="shared" si="11"/>
        <v>265445</v>
      </c>
      <c r="I81" s="74">
        <f t="shared" si="11"/>
        <v>265445</v>
      </c>
    </row>
    <row r="82" spans="1:9" ht="25.5" x14ac:dyDescent="0.25">
      <c r="A82" s="110">
        <v>5</v>
      </c>
      <c r="B82" s="111"/>
      <c r="C82" s="112"/>
      <c r="D82" s="26" t="s">
        <v>22</v>
      </c>
      <c r="E82" s="8">
        <f t="shared" si="10"/>
        <v>265446</v>
      </c>
      <c r="F82" s="9">
        <f t="shared" si="10"/>
        <v>265445</v>
      </c>
      <c r="G82" s="9">
        <f t="shared" si="11"/>
        <v>265445</v>
      </c>
      <c r="H82" s="9">
        <f t="shared" si="11"/>
        <v>265445</v>
      </c>
      <c r="I82" s="9">
        <f t="shared" si="11"/>
        <v>265445</v>
      </c>
    </row>
    <row r="83" spans="1:9" ht="25.5" x14ac:dyDescent="0.25">
      <c r="A83" s="110">
        <v>54</v>
      </c>
      <c r="B83" s="111"/>
      <c r="C83" s="112"/>
      <c r="D83" s="26" t="s">
        <v>28</v>
      </c>
      <c r="E83" s="8">
        <v>265446</v>
      </c>
      <c r="F83" s="9">
        <v>265445</v>
      </c>
      <c r="G83" s="9">
        <v>265445</v>
      </c>
      <c r="H83" s="9">
        <v>265445</v>
      </c>
      <c r="I83" s="9">
        <v>265445</v>
      </c>
    </row>
    <row r="84" spans="1:9" ht="38.25" x14ac:dyDescent="0.25">
      <c r="A84" s="104" t="s">
        <v>138</v>
      </c>
      <c r="B84" s="105"/>
      <c r="C84" s="106"/>
      <c r="D84" s="27" t="s">
        <v>139</v>
      </c>
      <c r="E84" s="72">
        <f t="shared" ref="E84:I87" si="12">SUM(E85)</f>
        <v>17046</v>
      </c>
      <c r="F84" s="73">
        <f t="shared" si="12"/>
        <v>26544</v>
      </c>
      <c r="G84" s="73">
        <f>SUM(G86)</f>
        <v>0</v>
      </c>
      <c r="H84" s="73">
        <f>SUM(H86)</f>
        <v>0</v>
      </c>
      <c r="I84" s="73">
        <f>SUM(I86)</f>
        <v>0</v>
      </c>
    </row>
    <row r="85" spans="1:9" ht="38.25" x14ac:dyDescent="0.25">
      <c r="A85" s="104" t="s">
        <v>140</v>
      </c>
      <c r="B85" s="105"/>
      <c r="C85" s="106"/>
      <c r="D85" s="27" t="s">
        <v>141</v>
      </c>
      <c r="E85" s="72">
        <f t="shared" si="12"/>
        <v>17046</v>
      </c>
      <c r="F85" s="73">
        <f t="shared" si="12"/>
        <v>26544</v>
      </c>
      <c r="G85" s="73">
        <f t="shared" si="12"/>
        <v>0</v>
      </c>
      <c r="H85" s="73">
        <f t="shared" si="12"/>
        <v>0</v>
      </c>
      <c r="I85" s="73">
        <f t="shared" si="12"/>
        <v>0</v>
      </c>
    </row>
    <row r="86" spans="1:9" x14ac:dyDescent="0.25">
      <c r="A86" s="107" t="s">
        <v>126</v>
      </c>
      <c r="B86" s="108"/>
      <c r="C86" s="109"/>
      <c r="D86" s="37" t="s">
        <v>127</v>
      </c>
      <c r="E86" s="76">
        <f t="shared" si="12"/>
        <v>17046</v>
      </c>
      <c r="F86" s="74">
        <f t="shared" si="12"/>
        <v>26544</v>
      </c>
      <c r="G86" s="74">
        <f t="shared" si="12"/>
        <v>0</v>
      </c>
      <c r="H86" s="74">
        <f t="shared" si="12"/>
        <v>0</v>
      </c>
      <c r="I86" s="74">
        <f t="shared" si="12"/>
        <v>0</v>
      </c>
    </row>
    <row r="87" spans="1:9" x14ac:dyDescent="0.25">
      <c r="A87" s="110">
        <v>3</v>
      </c>
      <c r="B87" s="111"/>
      <c r="C87" s="112"/>
      <c r="D87" s="26" t="s">
        <v>10</v>
      </c>
      <c r="E87" s="8">
        <f t="shared" si="12"/>
        <v>17046</v>
      </c>
      <c r="F87" s="9">
        <f t="shared" si="12"/>
        <v>26544</v>
      </c>
      <c r="G87" s="9">
        <f t="shared" si="12"/>
        <v>0</v>
      </c>
      <c r="H87" s="9">
        <f t="shared" si="12"/>
        <v>0</v>
      </c>
      <c r="I87" s="9">
        <f t="shared" si="12"/>
        <v>0</v>
      </c>
    </row>
    <row r="88" spans="1:9" x14ac:dyDescent="0.25">
      <c r="A88" s="110">
        <v>32</v>
      </c>
      <c r="B88" s="111"/>
      <c r="C88" s="112"/>
      <c r="D88" s="26" t="s">
        <v>27</v>
      </c>
      <c r="E88" s="8">
        <v>17046</v>
      </c>
      <c r="F88" s="9">
        <v>26544</v>
      </c>
      <c r="G88" s="9">
        <v>0</v>
      </c>
      <c r="H88" s="9">
        <v>0</v>
      </c>
      <c r="I88" s="9">
        <v>0</v>
      </c>
    </row>
    <row r="89" spans="1:9" ht="24.75" customHeight="1" x14ac:dyDescent="0.25">
      <c r="A89" s="104" t="s">
        <v>132</v>
      </c>
      <c r="B89" s="105"/>
      <c r="C89" s="106"/>
      <c r="D89" s="27" t="s">
        <v>142</v>
      </c>
      <c r="E89" s="72">
        <f t="shared" ref="E89:F91" si="13">SUM(E90)</f>
        <v>510982</v>
      </c>
      <c r="F89" s="73">
        <f t="shared" si="13"/>
        <v>281571</v>
      </c>
      <c r="G89" s="73">
        <f>SUM(G91)</f>
        <v>0</v>
      </c>
      <c r="H89" s="73">
        <f>SUM(H91)</f>
        <v>0</v>
      </c>
      <c r="I89" s="73">
        <f>SUM(I91)</f>
        <v>0</v>
      </c>
    </row>
    <row r="90" spans="1:9" ht="38.25" x14ac:dyDescent="0.25">
      <c r="A90" s="104" t="s">
        <v>143</v>
      </c>
      <c r="B90" s="105"/>
      <c r="C90" s="106"/>
      <c r="D90" s="27" t="s">
        <v>144</v>
      </c>
      <c r="E90" s="72">
        <f t="shared" si="13"/>
        <v>510982</v>
      </c>
      <c r="F90" s="73">
        <f t="shared" si="13"/>
        <v>281571</v>
      </c>
      <c r="G90" s="73">
        <f t="shared" ref="G90:I91" si="14">SUM(G91)</f>
        <v>0</v>
      </c>
      <c r="H90" s="73">
        <f t="shared" si="14"/>
        <v>0</v>
      </c>
      <c r="I90" s="73">
        <f t="shared" si="14"/>
        <v>0</v>
      </c>
    </row>
    <row r="91" spans="1:9" x14ac:dyDescent="0.25">
      <c r="A91" s="107" t="s">
        <v>126</v>
      </c>
      <c r="B91" s="108"/>
      <c r="C91" s="109"/>
      <c r="D91" s="37" t="s">
        <v>127</v>
      </c>
      <c r="E91" s="76">
        <f t="shared" si="13"/>
        <v>510982</v>
      </c>
      <c r="F91" s="74">
        <f t="shared" si="13"/>
        <v>281571</v>
      </c>
      <c r="G91" s="74">
        <f t="shared" si="14"/>
        <v>0</v>
      </c>
      <c r="H91" s="74">
        <f t="shared" si="14"/>
        <v>0</v>
      </c>
      <c r="I91" s="74">
        <f t="shared" si="14"/>
        <v>0</v>
      </c>
    </row>
    <row r="92" spans="1:9" x14ac:dyDescent="0.25">
      <c r="A92" s="110">
        <v>3</v>
      </c>
      <c r="B92" s="111"/>
      <c r="C92" s="112"/>
      <c r="D92" s="26" t="s">
        <v>10</v>
      </c>
      <c r="E92" s="8">
        <f>SUM(E93:E94)</f>
        <v>510982</v>
      </c>
      <c r="F92" s="9">
        <f>SUM(F93+F94)</f>
        <v>281571</v>
      </c>
      <c r="G92" s="9">
        <f>SUM(G93:G94)</f>
        <v>0</v>
      </c>
      <c r="H92" s="9">
        <f>SUM(H94)</f>
        <v>0</v>
      </c>
      <c r="I92" s="9">
        <f>SUM(I94)</f>
        <v>0</v>
      </c>
    </row>
    <row r="93" spans="1:9" x14ac:dyDescent="0.25">
      <c r="A93" s="62">
        <v>31</v>
      </c>
      <c r="B93" s="63"/>
      <c r="C93" s="64"/>
      <c r="D93" s="26" t="s">
        <v>11</v>
      </c>
      <c r="E93" s="8">
        <v>398168</v>
      </c>
      <c r="F93" s="9">
        <v>100000</v>
      </c>
      <c r="G93" s="9">
        <v>0</v>
      </c>
      <c r="H93" s="9"/>
      <c r="I93" s="9"/>
    </row>
    <row r="94" spans="1:9" x14ac:dyDescent="0.25">
      <c r="A94" s="110">
        <v>32</v>
      </c>
      <c r="B94" s="111"/>
      <c r="C94" s="112"/>
      <c r="D94" s="26" t="s">
        <v>27</v>
      </c>
      <c r="E94" s="8">
        <v>112814</v>
      </c>
      <c r="F94" s="9">
        <v>181571</v>
      </c>
      <c r="G94" s="9">
        <v>0</v>
      </c>
      <c r="H94" s="9">
        <v>0</v>
      </c>
      <c r="I94" s="9">
        <v>0</v>
      </c>
    </row>
  </sheetData>
  <mergeCells count="50">
    <mergeCell ref="A3:I3"/>
    <mergeCell ref="A5:C5"/>
    <mergeCell ref="A1:J1"/>
    <mergeCell ref="A62:C62"/>
    <mergeCell ref="A63:C63"/>
    <mergeCell ref="A20:C20"/>
    <mergeCell ref="A8:C8"/>
    <mergeCell ref="A9:C9"/>
    <mergeCell ref="A11:C11"/>
    <mergeCell ref="A10:C10"/>
    <mergeCell ref="A6:C6"/>
    <mergeCell ref="A7:C7"/>
    <mergeCell ref="A64:C64"/>
    <mergeCell ref="A23:C23"/>
    <mergeCell ref="A24:C24"/>
    <mergeCell ref="A25:C25"/>
    <mergeCell ref="A26:C26"/>
    <mergeCell ref="A34:C34"/>
    <mergeCell ref="A37:C37"/>
    <mergeCell ref="A43:C43"/>
    <mergeCell ref="A49:C49"/>
    <mergeCell ref="A50:C50"/>
    <mergeCell ref="A40:C40"/>
    <mergeCell ref="A46:C46"/>
    <mergeCell ref="A55:C55"/>
    <mergeCell ref="A56:C56"/>
    <mergeCell ref="A54:C54"/>
    <mergeCell ref="A67:C67"/>
    <mergeCell ref="A68:C68"/>
    <mergeCell ref="A69:C69"/>
    <mergeCell ref="A72:C72"/>
    <mergeCell ref="A73:C73"/>
    <mergeCell ref="A81:C81"/>
    <mergeCell ref="A82:C82"/>
    <mergeCell ref="A83:C83"/>
    <mergeCell ref="A74:C74"/>
    <mergeCell ref="A75:C75"/>
    <mergeCell ref="A76:C76"/>
    <mergeCell ref="A79:C79"/>
    <mergeCell ref="A80:C80"/>
    <mergeCell ref="A84:C84"/>
    <mergeCell ref="A85:C85"/>
    <mergeCell ref="A86:C86"/>
    <mergeCell ref="A87:C87"/>
    <mergeCell ref="A88:C88"/>
    <mergeCell ref="A89:C89"/>
    <mergeCell ref="A90:C90"/>
    <mergeCell ref="A91:C91"/>
    <mergeCell ref="A92:C92"/>
    <mergeCell ref="A94:C94"/>
  </mergeCells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3</vt:i4>
      </vt:variant>
    </vt:vector>
  </HeadingPairs>
  <TitlesOfParts>
    <vt:vector size="10" baseType="lpstr">
      <vt:lpstr>SAŽETAK</vt:lpstr>
      <vt:lpstr> Račun prihoda i rashoda</vt:lpstr>
      <vt:lpstr>Prihodi i rashodi po izvorima</vt:lpstr>
      <vt:lpstr>Rashodi prema funkcijskoj kl</vt:lpstr>
      <vt:lpstr>Račun financiranja</vt:lpstr>
      <vt:lpstr>Račun financiranja po izvorima</vt:lpstr>
      <vt:lpstr>POSEBNI DIO</vt:lpstr>
      <vt:lpstr>'POSEBNI DIO'!Podrucje_ispisa</vt:lpstr>
      <vt:lpstr>'Prihodi i rashodi po izvorima'!Podrucje_ispisa</vt:lpstr>
      <vt:lpstr>'Rashodi prema funkcijskoj kl'!Podrucje_ispisa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Petra Sočan</cp:lastModifiedBy>
  <cp:lastPrinted>2023-12-11T11:59:03Z</cp:lastPrinted>
  <dcterms:created xsi:type="dcterms:W3CDTF">2022-08-12T12:51:27Z</dcterms:created>
  <dcterms:modified xsi:type="dcterms:W3CDTF">2023-12-14T13:39:43Z</dcterms:modified>
</cp:coreProperties>
</file>